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2\Přílohy\"/>
    </mc:Choice>
  </mc:AlternateContent>
  <xr:revisionPtr revIDLastSave="0" documentId="13_ncr:1_{C8082CF9-206F-4961-8AB6-A8DD6E65AB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covní pozice - detail" sheetId="1" r:id="rId1"/>
    <sheet name="Přehled výkonnostních skupin" sheetId="6" r:id="rId2"/>
    <sheet name="Pracovní pozice" sheetId="5" state="hidden" r:id="rId3"/>
  </sheets>
  <definedNames>
    <definedName name="_xlnm.Print_Area" localSheetId="0">'Pracovní pozice - detail'!$A$1:$L$49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L322" i="1"/>
  <c r="K322" i="1"/>
  <c r="C321" i="1"/>
  <c r="C319" i="1"/>
  <c r="L306" i="1"/>
  <c r="K306" i="1"/>
  <c r="C305" i="1"/>
  <c r="C303" i="1"/>
  <c r="L290" i="1"/>
  <c r="K290" i="1"/>
  <c r="C289" i="1"/>
  <c r="C287" i="1"/>
  <c r="L274" i="1"/>
  <c r="K274" i="1"/>
  <c r="C273" i="1"/>
  <c r="C271" i="1"/>
  <c r="L258" i="1"/>
  <c r="K258" i="1"/>
  <c r="C257" i="1"/>
  <c r="C255" i="1"/>
  <c r="L242" i="1"/>
  <c r="K242" i="1"/>
  <c r="C241" i="1"/>
  <c r="C239" i="1"/>
  <c r="L226" i="1"/>
  <c r="K226" i="1"/>
  <c r="C225" i="1"/>
  <c r="C223" i="1"/>
  <c r="L210" i="1"/>
  <c r="K210" i="1"/>
  <c r="C209" i="1"/>
  <c r="C207" i="1"/>
  <c r="L194" i="1"/>
  <c r="K194" i="1"/>
  <c r="C193" i="1"/>
  <c r="C191" i="1"/>
  <c r="L178" i="1"/>
  <c r="K178" i="1"/>
  <c r="C177" i="1"/>
  <c r="C175" i="1"/>
  <c r="L162" i="1"/>
  <c r="K162" i="1"/>
  <c r="C161" i="1"/>
  <c r="C159" i="1"/>
  <c r="L146" i="1"/>
  <c r="K146" i="1"/>
  <c r="C145" i="1"/>
  <c r="C143" i="1"/>
  <c r="L130" i="1"/>
  <c r="K130" i="1"/>
  <c r="C129" i="1"/>
  <c r="C127" i="1"/>
  <c r="L114" i="1"/>
  <c r="K114" i="1"/>
  <c r="C113" i="1"/>
  <c r="C111" i="1"/>
  <c r="L98" i="1"/>
  <c r="K98" i="1"/>
  <c r="C97" i="1"/>
  <c r="C95" i="1"/>
  <c r="L82" i="1"/>
  <c r="K82" i="1"/>
  <c r="C81" i="1"/>
  <c r="C79" i="1"/>
  <c r="L66" i="1"/>
  <c r="K66" i="1"/>
  <c r="C65" i="1"/>
  <c r="C63" i="1"/>
  <c r="L50" i="1"/>
  <c r="K50" i="1"/>
  <c r="C49" i="1"/>
  <c r="C47" i="1"/>
  <c r="L34" i="1"/>
  <c r="K34" i="1"/>
  <c r="K18" i="1" l="1"/>
  <c r="K10" i="6" l="1"/>
  <c r="K9" i="6"/>
  <c r="K6" i="6"/>
  <c r="K4" i="6"/>
  <c r="K5" i="6" l="1"/>
  <c r="L18" i="1"/>
  <c r="C31" i="1"/>
  <c r="M9" i="6" l="1"/>
  <c r="M10" i="6"/>
  <c r="M4" i="6"/>
  <c r="M5" i="6"/>
  <c r="M6" i="6"/>
  <c r="L14" i="6" l="1"/>
  <c r="C33" i="1" l="1"/>
</calcChain>
</file>

<file path=xl/sharedStrings.xml><?xml version="1.0" encoding="utf-8"?>
<sst xmlns="http://schemas.openxmlformats.org/spreadsheetml/2006/main" count="72" uniqueCount="62">
  <si>
    <t>A</t>
  </si>
  <si>
    <t>Číslo projektu:</t>
  </si>
  <si>
    <t>Stručný název projektu/ Zkratka projektu:</t>
  </si>
  <si>
    <t>ID pracovní pozice</t>
  </si>
  <si>
    <t>Přiřazení k výkonnostní skupině</t>
  </si>
  <si>
    <t>Ostatní</t>
  </si>
  <si>
    <t>Vedoucí vědecký pracovník</t>
  </si>
  <si>
    <t>Tematické / obsahové vedení</t>
  </si>
  <si>
    <t>Koordinátor pracovního balíčku</t>
  </si>
  <si>
    <t>Vědecký pracovník</t>
  </si>
  <si>
    <t>Projektový manažer</t>
  </si>
  <si>
    <t>Finanční manažer</t>
  </si>
  <si>
    <t>Technik (ICT, aplikace, software atd.)</t>
  </si>
  <si>
    <t>Metodik</t>
  </si>
  <si>
    <t>Asistent realizace projektu</t>
  </si>
  <si>
    <t>Výzkumný asistent</t>
  </si>
  <si>
    <t>Podpůrný administrativní personál (včetně finančního a organizačního managementu)</t>
  </si>
  <si>
    <t>Účetnictví</t>
  </si>
  <si>
    <t>Asistent pro práci s veřejností</t>
  </si>
  <si>
    <t>Vedoucí portfolia projektu</t>
  </si>
  <si>
    <t>Vedoucí výzkumný pracovník (garant vědecké excelence)</t>
  </si>
  <si>
    <t>Pomocné síly pro různé tematické aktivity specifické pro daný projekt</t>
  </si>
  <si>
    <t>Pomocné síly při provádění zadaných činností v rámci managementu projektu</t>
  </si>
  <si>
    <t>Pomocné síly pro pomocné práce specifické pro daný projekt (např. zahradní práce, úklidové práce apod.)</t>
  </si>
  <si>
    <t>Školitel / pedagog, který realizuje nebo vytváří vzdělávací koncepty</t>
  </si>
  <si>
    <t xml:space="preserve">Název projektového partnera: </t>
  </si>
  <si>
    <t xml:space="preserve">Doba realizace projektu v měsících: </t>
  </si>
  <si>
    <t>Pomocné síly zajišťující činnosti, které nejsou zaměřeny přímo na obsah projektu, např. na pomoc při realizaci akcí</t>
  </si>
  <si>
    <t>Personál podílející se na implementaci, odborný garant (koncepční odborný personál pro kulturní témata, sociální oblast atd.)</t>
  </si>
  <si>
    <t>Celkové náklady na pracovníka</t>
  </si>
  <si>
    <t xml:space="preserve">Osoby s obsahovou / administrativní a/nebo horizontální rozhodovací pravomocí, které vykonávají především řídicí, koncepční a náročné činnosti; zaměřeno na úroveň projektu, případně v odůvodněných případech na úroveň pracovního balíčku; obvykle s mnoholetými pracovními zkušenostmi </t>
  </si>
  <si>
    <t>B</t>
  </si>
  <si>
    <t xml:space="preserve">Osoby plnící úkoly v rámci obsahové / administrativní / horizontální realizace projektu a/nebo koordinace projektu, které vedou k dosažení jednotlivých cílů projektu; obvykle s několikaletými pracovními zkušenostmi  </t>
  </si>
  <si>
    <t>C</t>
  </si>
  <si>
    <t xml:space="preserve">Osoby vykonávající činnosti na podporu obsahové / administrativní / horizontální realizace projektu; obvykle pracující podle pokynů a pod dohledem; většinou s malými pracovními zkušenostmi </t>
  </si>
  <si>
    <t>Výkonnostní skupina</t>
  </si>
  <si>
    <t>AA</t>
  </si>
  <si>
    <t>CC</t>
  </si>
  <si>
    <t>osoby zajišťující obslužné činnosti, které nejsou přímo zaměřeny na obsah projektu; nejsou vyžadovány žádné znalosti specifické pro daný projekt; jedná se např. o pomocné příležitostné práce související s jednotlivými aktivitami projektu, které mohou být obvykle vykonávány po krátkém zaškolení.</t>
  </si>
  <si>
    <t>Definice</t>
  </si>
  <si>
    <t>2. Přehled pracovních pozic v projektu</t>
  </si>
  <si>
    <t>Část 2: Kvantifikace týkající se pracovníků plánovaných pro projekt</t>
  </si>
  <si>
    <t>Měsíční sazba (€)
 v ČR</t>
  </si>
  <si>
    <t xml:space="preserve">Část 1: Informace o činnostech pracovníků plánovaných pro projekt </t>
  </si>
  <si>
    <t>Náklady na zaměstnance (celkem):</t>
  </si>
  <si>
    <t>Celkové náklady</t>
  </si>
  <si>
    <t>Počet měsíců</t>
  </si>
  <si>
    <t>Měsíční sazba</t>
  </si>
  <si>
    <r>
      <rPr>
        <b/>
        <sz val="14"/>
        <color theme="1"/>
        <rFont val="Calibri"/>
        <family val="2"/>
        <scheme val="minor"/>
      </rPr>
      <t xml:space="preserve">Vyplněný formulář plánovaných nákladů na změstnance projektu předloží projektový partner společně s projektovou žádostí (podrobnosti viz Pokyny pro přiřazení pracovníků k výkonnostním skupinám).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Všichni projektoví partneři, kteří v rámci projektu plánují vykazovat náklady na zaměstnance na základě standardních jednotkových nákladů, musí plánované pracovní pozice projektu uvést do Formuláře plánovaných nákladů na zaměstnance. Údaje budou ověřovány v průběhu kontroly projektové žádosti. Pro přirazení pracovníků k výkonnostním skupinám jsou rozhodující kritéria uvedená v tabulce níže. </t>
    </r>
  </si>
  <si>
    <r>
      <t xml:space="preserve">Název pozice/role v projektu
</t>
    </r>
    <r>
      <rPr>
        <i/>
        <sz val="11"/>
        <rFont val="Calibri"/>
        <family val="2"/>
        <scheme val="minor"/>
      </rPr>
      <t>(viz rozbalovací menu + přehled výkonnostních skupin)</t>
    </r>
  </si>
  <si>
    <r>
      <t xml:space="preserve">Míra odpovědnosti v projektu
</t>
    </r>
    <r>
      <rPr>
        <i/>
        <sz val="11"/>
        <rFont val="Calibri"/>
        <family val="2"/>
        <scheme val="minor"/>
      </rPr>
      <t>(viz. rozbalovací seznam + Pokyny pro přiřazení pracovníků k výkonnostním skupinám)</t>
    </r>
  </si>
  <si>
    <r>
      <t xml:space="preserve">Úroveň zapojení v projektu
</t>
    </r>
    <r>
      <rPr>
        <i/>
        <sz val="11"/>
        <rFont val="Calibri"/>
        <family val="2"/>
        <scheme val="minor"/>
      </rPr>
      <t>(viz. rozbalovací seznam + Pokyny pro přiřazení pracovníků k výkonnostním skupinám)</t>
    </r>
    <r>
      <rPr>
        <b/>
        <sz val="11"/>
        <rFont val="Calibri"/>
        <family val="2"/>
        <scheme val="minor"/>
      </rPr>
      <t xml:space="preserve">
</t>
    </r>
  </si>
  <si>
    <r>
      <t xml:space="preserve">Relevantní zkušenosti související s pracovní pozicí
</t>
    </r>
    <r>
      <rPr>
        <i/>
        <sz val="11"/>
        <color theme="1"/>
        <rFont val="Calibri"/>
        <family val="2"/>
        <scheme val="minor"/>
      </rPr>
      <t>(nepovinné, max. 300 znaků)</t>
    </r>
  </si>
  <si>
    <r>
      <t xml:space="preserve">Osoby vykonávající mimořádně odborné a/nebo vědecké činnosti; koncepce, plánování a řízení výzkumu ve smyslu vědecké excelence a obzvláště komplexních aplikačně orientovaných projektů 
</t>
    </r>
    <r>
      <rPr>
        <sz val="11"/>
        <color rgb="FFFF0000"/>
        <rFont val="Calibri"/>
        <family val="2"/>
        <scheme val="minor"/>
      </rPr>
      <t>(Tento výběr je možný pouze v odůvodněných případech.)</t>
    </r>
    <r>
      <rPr>
        <sz val="11"/>
        <rFont val="Calibri"/>
        <family val="2"/>
        <scheme val="minor"/>
      </rPr>
      <t xml:space="preserve"> </t>
    </r>
  </si>
  <si>
    <t>Formulář plánovaných nákladů na zaměstnance - měsíční sazba</t>
  </si>
  <si>
    <r>
      <t xml:space="preserve">Počet měsíců (CELKEM)
</t>
    </r>
    <r>
      <rPr>
        <i/>
        <sz val="11"/>
        <color theme="1"/>
        <rFont val="Calibri"/>
        <family val="2"/>
        <scheme val="minor"/>
      </rPr>
      <t>(Přepočteno  ekvivalentem plného pracovního úvazku)</t>
    </r>
  </si>
  <si>
    <t xml:space="preserve">Pevně stanovený procentní podíl na základě ekvivalentu plného pracovního úvazku (FTE) 
</t>
  </si>
  <si>
    <t>Plánovaný počet měsíců zapojení pracovníka do projektu po celou dobu realizace projektu</t>
  </si>
  <si>
    <t>Datum vyplnění / aktualizace:</t>
  </si>
  <si>
    <r>
      <t xml:space="preserve">Popište hlavní činnosti v projektu 
</t>
    </r>
    <r>
      <rPr>
        <i/>
        <sz val="10"/>
        <rFont val="Calibri"/>
        <family val="2"/>
        <scheme val="minor"/>
      </rPr>
      <t>(uveďte co nejpodrobněji, zejména pak ty činnosti, které tvoří většinu pracovní doby zaměstnance)</t>
    </r>
  </si>
  <si>
    <r>
      <t xml:space="preserve">Jméno pracovníka 
</t>
    </r>
    <r>
      <rPr>
        <i/>
        <sz val="10"/>
        <rFont val="Calibri"/>
        <family val="2"/>
        <scheme val="minor"/>
      </rPr>
      <t>(při podání projektové žádosti pouze pokud je známo, viz Pokyny pro přiřazení pracovníků k výkonnostním skupin)</t>
    </r>
  </si>
  <si>
    <t>Verze 1,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</si>
</sst>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€&quot;\ #,##0.00"/>
    <numFmt numFmtId="166" formatCode="&quot;€&quot;\ #,##0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Alignment="1"/>
    <xf numFmtId="0" fontId="4" fillId="0" borderId="0" xfId="0" applyFont="1"/>
    <xf numFmtId="4" fontId="1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/>
    <xf numFmtId="0" fontId="0" fillId="0" borderId="0" xfId="0" applyFont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2" fontId="11" fillId="3" borderId="28" xfId="0" applyNumberFormat="1" applyFont="1" applyFill="1" applyBorder="1" applyAlignment="1">
      <alignment horizontal="center" vertical="center" wrapText="1"/>
    </xf>
    <xf numFmtId="166" fontId="7" fillId="3" borderId="21" xfId="0" applyNumberFormat="1" applyFont="1" applyFill="1" applyBorder="1" applyAlignment="1">
      <alignment horizontal="center" vertical="center" wrapText="1"/>
    </xf>
    <xf numFmtId="164" fontId="11" fillId="3" borderId="29" xfId="0" applyNumberFormat="1" applyFont="1" applyFill="1" applyBorder="1" applyAlignment="1">
      <alignment horizontal="center" vertical="center" wrapText="1"/>
    </xf>
    <xf numFmtId="166" fontId="7" fillId="3" borderId="25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1" fillId="3" borderId="2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12" fillId="2" borderId="0" xfId="0" applyNumberFormat="1" applyFont="1" applyFill="1" applyBorder="1" applyAlignment="1" applyProtection="1">
      <alignment horizontal="center" vertical="center"/>
      <protection locked="0"/>
    </xf>
    <xf numFmtId="9" fontId="0" fillId="0" borderId="5" xfId="0" applyNumberFormat="1" applyFont="1" applyBorder="1" applyAlignment="1" applyProtection="1">
      <alignment horizontal="center" vertical="center" wrapText="1"/>
      <protection locked="0"/>
    </xf>
    <xf numFmtId="9" fontId="0" fillId="0" borderId="4" xfId="0" applyNumberFormat="1" applyFont="1" applyBorder="1" applyAlignment="1" applyProtection="1">
      <alignment horizontal="center" vertical="center" wrapText="1"/>
      <protection locked="0"/>
    </xf>
    <xf numFmtId="9" fontId="0" fillId="0" borderId="7" xfId="0" applyNumberFormat="1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>
      <alignment horizontal="righ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2" fontId="3" fillId="9" borderId="16" xfId="0" applyNumberFormat="1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164" fontId="0" fillId="8" borderId="32" xfId="0" applyNumberFormat="1" applyFont="1" applyFill="1" applyBorder="1" applyAlignment="1">
      <alignment horizontal="center" vertical="center"/>
    </xf>
    <xf numFmtId="164" fontId="0" fillId="8" borderId="31" xfId="0" applyNumberFormat="1" applyFont="1" applyFill="1" applyBorder="1" applyAlignment="1">
      <alignment horizontal="center" vertical="center"/>
    </xf>
    <xf numFmtId="164" fontId="0" fillId="8" borderId="20" xfId="0" applyNumberFormat="1" applyFont="1" applyFill="1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10" fillId="10" borderId="3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0" fillId="2" borderId="0" xfId="0" applyFont="1" applyFill="1"/>
  </cellXfs>
  <cellStyles count="1">
    <cellStyle name="Normální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D5D2AF"/>
      <color rgb="FF003399"/>
      <color rgb="FF9FA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797719</xdr:colOff>
      <xdr:row>5</xdr:row>
      <xdr:rowOff>11907</xdr:rowOff>
    </xdr:from>
    <xdr:to>
      <xdr:col>11</xdr:col>
      <xdr:colOff>1478223</xdr:colOff>
      <xdr:row>11</xdr:row>
      <xdr:rowOff>42023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2938" y="2547938"/>
          <a:ext cx="6205004" cy="185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7"/>
  <sheetViews>
    <sheetView tabSelected="1" zoomScale="60" zoomScaleNormal="60" zoomScalePageLayoutView="70" workbookViewId="0">
      <selection activeCell="F7" sqref="F7"/>
    </sheetView>
  </sheetViews>
  <sheetFormatPr defaultColWidth="11.453125" defaultRowHeight="14.5" x14ac:dyDescent="0.35"/>
  <cols>
    <col min="1" max="1" width="10.7265625" customWidth="1"/>
    <col min="2" max="2" width="14.26953125" style="2" customWidth="1"/>
    <col min="3" max="3" width="30.7265625" customWidth="1"/>
    <col min="4" max="4" width="51.26953125" style="2" customWidth="1"/>
    <col min="5" max="7" width="20.7265625" customWidth="1"/>
    <col min="8" max="11" width="20.7265625" style="2" customWidth="1"/>
    <col min="12" max="12" width="22.7265625" customWidth="1"/>
    <col min="13" max="13" width="11.453125" style="8"/>
  </cols>
  <sheetData>
    <row r="1" spans="1:13" ht="49.5" customHeight="1" x14ac:dyDescent="0.3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12.75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"/>
    </row>
    <row r="3" spans="1:13" ht="89.25" customHeight="1" x14ac:dyDescent="0.35">
      <c r="A3" s="96" t="s">
        <v>48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3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33" customHeight="1" x14ac:dyDescent="0.35">
      <c r="A5" s="49" t="s">
        <v>1</v>
      </c>
      <c r="B5" s="49"/>
      <c r="C5" s="49"/>
      <c r="D5" s="38"/>
      <c r="E5" s="11"/>
      <c r="F5" s="1"/>
      <c r="G5" s="1"/>
      <c r="H5" s="1"/>
      <c r="I5" s="1"/>
      <c r="J5" s="1"/>
      <c r="K5" s="1"/>
      <c r="L5" s="1"/>
    </row>
    <row r="6" spans="1:13" ht="15" customHeight="1" x14ac:dyDescent="0.35">
      <c r="A6" s="12"/>
      <c r="B6" s="12"/>
      <c r="C6" s="13"/>
      <c r="D6" s="13"/>
      <c r="E6" s="13"/>
      <c r="F6" s="1"/>
      <c r="G6" s="1"/>
      <c r="H6" s="1"/>
      <c r="I6" s="1"/>
      <c r="J6" s="1"/>
      <c r="K6" s="1"/>
      <c r="L6" s="1"/>
    </row>
    <row r="7" spans="1:13" ht="33" customHeight="1" x14ac:dyDescent="0.35">
      <c r="A7" s="49" t="s">
        <v>2</v>
      </c>
      <c r="B7" s="49"/>
      <c r="C7" s="49"/>
      <c r="D7" s="38"/>
      <c r="E7" s="11"/>
      <c r="F7" s="1"/>
      <c r="G7" s="1"/>
      <c r="H7" s="1"/>
      <c r="I7" s="1"/>
      <c r="J7" s="1"/>
      <c r="K7" s="1"/>
      <c r="L7" s="1"/>
    </row>
    <row r="8" spans="1:13" ht="15" customHeight="1" x14ac:dyDescent="0.35">
      <c r="A8" s="13"/>
      <c r="B8" s="13"/>
      <c r="C8" s="13"/>
      <c r="D8" s="13"/>
      <c r="E8" s="13"/>
      <c r="F8" s="1"/>
      <c r="G8" s="1"/>
      <c r="H8" s="1"/>
      <c r="I8" s="1"/>
      <c r="J8" s="1"/>
      <c r="K8" s="1"/>
      <c r="L8" s="1"/>
    </row>
    <row r="9" spans="1:13" ht="33" customHeight="1" x14ac:dyDescent="0.35">
      <c r="A9" s="49" t="s">
        <v>25</v>
      </c>
      <c r="B9" s="49"/>
      <c r="C9" s="49"/>
      <c r="D9" s="38"/>
      <c r="E9" s="11"/>
      <c r="F9" s="1"/>
      <c r="G9" s="1"/>
      <c r="H9" s="1"/>
      <c r="I9" s="1"/>
      <c r="J9" s="1"/>
      <c r="K9" s="1"/>
      <c r="L9" s="1"/>
    </row>
    <row r="10" spans="1:13" s="2" customFormat="1" x14ac:dyDescent="0.35">
      <c r="A10" s="13"/>
      <c r="B10" s="13"/>
      <c r="C10" s="13"/>
      <c r="D10" s="13"/>
      <c r="E10" s="13"/>
      <c r="F10" s="1"/>
      <c r="G10" s="1"/>
      <c r="H10" s="1"/>
      <c r="I10" s="1"/>
      <c r="J10" s="1"/>
      <c r="K10" s="1"/>
      <c r="L10" s="1"/>
      <c r="M10" s="8"/>
    </row>
    <row r="11" spans="1:13" s="2" customFormat="1" ht="33" customHeight="1" x14ac:dyDescent="0.35">
      <c r="A11" s="49" t="s">
        <v>26</v>
      </c>
      <c r="B11" s="49"/>
      <c r="C11" s="49"/>
      <c r="D11" s="38"/>
      <c r="E11" s="14"/>
      <c r="F11" s="14"/>
      <c r="G11" s="14"/>
      <c r="H11" s="1"/>
      <c r="I11" s="1"/>
      <c r="J11" s="1"/>
      <c r="K11" s="1"/>
      <c r="L11" s="1"/>
      <c r="M11" s="8"/>
    </row>
    <row r="12" spans="1:13" s="37" customFormat="1" ht="15" customHeight="1" x14ac:dyDescent="0.35">
      <c r="A12" s="34"/>
      <c r="B12" s="34"/>
      <c r="C12" s="34"/>
      <c r="D12" s="15"/>
      <c r="E12" s="14"/>
      <c r="F12" s="14"/>
      <c r="G12" s="14"/>
      <c r="H12" s="35"/>
      <c r="I12" s="35"/>
      <c r="J12" s="35"/>
      <c r="K12" s="35"/>
      <c r="L12" s="35"/>
      <c r="M12" s="36"/>
    </row>
    <row r="13" spans="1:13" s="2" customFormat="1" ht="33" customHeight="1" x14ac:dyDescent="0.35">
      <c r="A13" s="74" t="s">
        <v>58</v>
      </c>
      <c r="B13" s="74"/>
      <c r="C13" s="74"/>
      <c r="D13" s="44"/>
      <c r="E13" s="14"/>
      <c r="F13" s="14"/>
      <c r="G13" s="14"/>
      <c r="H13" s="1"/>
      <c r="I13" s="1"/>
      <c r="J13" s="1"/>
      <c r="K13" s="1"/>
      <c r="L13" s="122" t="s">
        <v>61</v>
      </c>
      <c r="M13" s="8"/>
    </row>
    <row r="14" spans="1:13" s="2" customFormat="1" ht="15" customHeight="1" thickBot="1" x14ac:dyDescent="0.4">
      <c r="A14" s="15"/>
      <c r="B14" s="15"/>
      <c r="C14" s="16"/>
      <c r="D14" s="16"/>
      <c r="E14" s="16"/>
      <c r="F14" s="1"/>
      <c r="G14" s="1"/>
      <c r="H14" s="1"/>
      <c r="I14" s="1"/>
      <c r="J14" s="1"/>
      <c r="K14" s="1"/>
      <c r="L14" s="1"/>
      <c r="M14" s="8"/>
    </row>
    <row r="15" spans="1:13" ht="29.25" customHeight="1" thickBot="1" x14ac:dyDescent="0.4">
      <c r="A15" s="66" t="s">
        <v>43</v>
      </c>
      <c r="B15" s="67"/>
      <c r="C15" s="67"/>
      <c r="D15" s="67"/>
      <c r="E15" s="67"/>
      <c r="F15" s="67"/>
      <c r="G15" s="67"/>
      <c r="H15" s="81" t="s">
        <v>60</v>
      </c>
      <c r="I15" s="75" t="s">
        <v>41</v>
      </c>
      <c r="J15" s="76"/>
      <c r="K15" s="76"/>
      <c r="L15" s="77"/>
    </row>
    <row r="16" spans="1:13" ht="33.75" customHeight="1" x14ac:dyDescent="0.35">
      <c r="A16" s="68" t="s">
        <v>3</v>
      </c>
      <c r="B16" s="70" t="s">
        <v>4</v>
      </c>
      <c r="C16" s="70" t="s">
        <v>49</v>
      </c>
      <c r="D16" s="70" t="s">
        <v>59</v>
      </c>
      <c r="E16" s="70" t="s">
        <v>50</v>
      </c>
      <c r="F16" s="70" t="s">
        <v>51</v>
      </c>
      <c r="G16" s="64" t="s">
        <v>52</v>
      </c>
      <c r="H16" s="82"/>
      <c r="I16" s="78" t="s">
        <v>47</v>
      </c>
      <c r="J16" s="79"/>
      <c r="K16" s="79"/>
      <c r="L16" s="80"/>
    </row>
    <row r="17" spans="1:13" s="1" customFormat="1" ht="112.5" customHeight="1" thickBot="1" x14ac:dyDescent="0.4">
      <c r="A17" s="69"/>
      <c r="B17" s="71"/>
      <c r="C17" s="71"/>
      <c r="D17" s="71"/>
      <c r="E17" s="71"/>
      <c r="F17" s="71"/>
      <c r="G17" s="65"/>
      <c r="H17" s="83"/>
      <c r="I17" s="31" t="s">
        <v>57</v>
      </c>
      <c r="J17" s="32" t="s">
        <v>56</v>
      </c>
      <c r="K17" s="32" t="s">
        <v>55</v>
      </c>
      <c r="L17" s="33" t="s">
        <v>29</v>
      </c>
      <c r="M17" s="8"/>
    </row>
    <row r="18" spans="1:13" s="1" customFormat="1" x14ac:dyDescent="0.35">
      <c r="A18" s="50">
        <v>1</v>
      </c>
      <c r="B18" s="60"/>
      <c r="C18" s="72"/>
      <c r="D18" s="39"/>
      <c r="E18" s="52"/>
      <c r="F18" s="52"/>
      <c r="G18" s="56"/>
      <c r="H18" s="90"/>
      <c r="I18" s="93">
        <v>0</v>
      </c>
      <c r="J18" s="45">
        <v>1</v>
      </c>
      <c r="K18" s="84">
        <f>ROUNDDOWN(((I18*J18)+(I22*J22)+(I26*J26)+(I30*J30)),2)</f>
        <v>0</v>
      </c>
      <c r="L18" s="87">
        <f>IF('Pracovní pozice - detail'!B18:B33="A",K18*'Přehled výkonnostních skupin'!$L$4,IF('Pracovní pozice - detail'!B18:B33="B",K18*'Přehled výkonnostních skupin'!$L$5,IF('Pracovní pozice - detail'!B18:B33="C",K18*'Přehled výkonnostních skupin'!$L$6,IF('Pracovní pozice - detail'!B18:B33="AA",K18*'Přehled výkonnostních skupin'!$L$9,IF('Pracovní pozice - detail'!B18:B33="CC",K18*'Přehled výkonnostních skupin'!$L$10,0)))))</f>
        <v>0</v>
      </c>
      <c r="M18" s="8"/>
    </row>
    <row r="19" spans="1:13" s="1" customFormat="1" x14ac:dyDescent="0.35">
      <c r="A19" s="50"/>
      <c r="B19" s="61"/>
      <c r="C19" s="73"/>
      <c r="D19" s="40"/>
      <c r="E19" s="53"/>
      <c r="F19" s="53"/>
      <c r="G19" s="57"/>
      <c r="H19" s="91"/>
      <c r="I19" s="94"/>
      <c r="J19" s="46"/>
      <c r="K19" s="85"/>
      <c r="L19" s="88"/>
      <c r="M19" s="8"/>
    </row>
    <row r="20" spans="1:13" s="1" customFormat="1" x14ac:dyDescent="0.35">
      <c r="A20" s="50"/>
      <c r="B20" s="61"/>
      <c r="C20" s="73"/>
      <c r="D20" s="40"/>
      <c r="E20" s="53"/>
      <c r="F20" s="53"/>
      <c r="G20" s="57"/>
      <c r="H20" s="91"/>
      <c r="I20" s="94"/>
      <c r="J20" s="46"/>
      <c r="K20" s="85"/>
      <c r="L20" s="88"/>
      <c r="M20" s="8"/>
    </row>
    <row r="21" spans="1:13" s="1" customFormat="1" x14ac:dyDescent="0.35">
      <c r="A21" s="50"/>
      <c r="B21" s="61"/>
      <c r="C21" s="73"/>
      <c r="D21" s="40"/>
      <c r="E21" s="53"/>
      <c r="F21" s="53"/>
      <c r="G21" s="57"/>
      <c r="H21" s="91"/>
      <c r="I21" s="94"/>
      <c r="J21" s="46"/>
      <c r="K21" s="85"/>
      <c r="L21" s="88"/>
      <c r="M21" s="8"/>
    </row>
    <row r="22" spans="1:13" s="1" customFormat="1" x14ac:dyDescent="0.35">
      <c r="A22" s="50"/>
      <c r="B22" s="61"/>
      <c r="C22" s="73"/>
      <c r="D22" s="40"/>
      <c r="E22" s="53"/>
      <c r="F22" s="53"/>
      <c r="G22" s="57"/>
      <c r="H22" s="91"/>
      <c r="I22" s="94"/>
      <c r="J22" s="46"/>
      <c r="K22" s="85"/>
      <c r="L22" s="88"/>
      <c r="M22" s="8"/>
    </row>
    <row r="23" spans="1:13" s="1" customFormat="1" x14ac:dyDescent="0.35">
      <c r="A23" s="50"/>
      <c r="B23" s="61"/>
      <c r="C23" s="73"/>
      <c r="D23" s="40"/>
      <c r="E23" s="53"/>
      <c r="F23" s="53"/>
      <c r="G23" s="57"/>
      <c r="H23" s="91"/>
      <c r="I23" s="94"/>
      <c r="J23" s="46"/>
      <c r="K23" s="85"/>
      <c r="L23" s="88"/>
      <c r="M23" s="8"/>
    </row>
    <row r="24" spans="1:13" s="1" customFormat="1" x14ac:dyDescent="0.35">
      <c r="A24" s="50"/>
      <c r="B24" s="61"/>
      <c r="C24" s="73"/>
      <c r="D24" s="40"/>
      <c r="E24" s="53"/>
      <c r="F24" s="53"/>
      <c r="G24" s="57"/>
      <c r="H24" s="91"/>
      <c r="I24" s="94"/>
      <c r="J24" s="46"/>
      <c r="K24" s="85"/>
      <c r="L24" s="88"/>
      <c r="M24" s="8"/>
    </row>
    <row r="25" spans="1:13" s="1" customFormat="1" x14ac:dyDescent="0.35">
      <c r="A25" s="50"/>
      <c r="B25" s="61"/>
      <c r="C25" s="73"/>
      <c r="D25" s="40"/>
      <c r="E25" s="53"/>
      <c r="F25" s="53"/>
      <c r="G25" s="57"/>
      <c r="H25" s="91"/>
      <c r="I25" s="94"/>
      <c r="J25" s="46"/>
      <c r="K25" s="85"/>
      <c r="L25" s="88"/>
      <c r="M25" s="8"/>
    </row>
    <row r="26" spans="1:13" s="1" customFormat="1" x14ac:dyDescent="0.35">
      <c r="A26" s="50"/>
      <c r="B26" s="61"/>
      <c r="C26" s="73"/>
      <c r="D26" s="40"/>
      <c r="E26" s="53"/>
      <c r="F26" s="53"/>
      <c r="G26" s="57"/>
      <c r="H26" s="91"/>
      <c r="I26" s="94"/>
      <c r="J26" s="46"/>
      <c r="K26" s="85"/>
      <c r="L26" s="88"/>
      <c r="M26" s="8"/>
    </row>
    <row r="27" spans="1:13" s="1" customFormat="1" x14ac:dyDescent="0.35">
      <c r="A27" s="50"/>
      <c r="B27" s="61"/>
      <c r="C27" s="73"/>
      <c r="D27" s="40"/>
      <c r="E27" s="53"/>
      <c r="F27" s="53"/>
      <c r="G27" s="57"/>
      <c r="H27" s="91"/>
      <c r="I27" s="94"/>
      <c r="J27" s="46"/>
      <c r="K27" s="85"/>
      <c r="L27" s="88"/>
      <c r="M27" s="8"/>
    </row>
    <row r="28" spans="1:13" s="1" customFormat="1" x14ac:dyDescent="0.35">
      <c r="A28" s="50"/>
      <c r="B28" s="62"/>
      <c r="C28" s="73"/>
      <c r="D28" s="40"/>
      <c r="E28" s="54"/>
      <c r="F28" s="54"/>
      <c r="G28" s="58"/>
      <c r="H28" s="91"/>
      <c r="I28" s="94"/>
      <c r="J28" s="46"/>
      <c r="K28" s="85"/>
      <c r="L28" s="88"/>
      <c r="M28" s="8"/>
    </row>
    <row r="29" spans="1:13" s="1" customFormat="1" x14ac:dyDescent="0.35">
      <c r="A29" s="50"/>
      <c r="B29" s="62"/>
      <c r="C29" s="73"/>
      <c r="D29" s="40"/>
      <c r="E29" s="54"/>
      <c r="F29" s="54"/>
      <c r="G29" s="58"/>
      <c r="H29" s="91"/>
      <c r="I29" s="94"/>
      <c r="J29" s="46"/>
      <c r="K29" s="85"/>
      <c r="L29" s="88"/>
      <c r="M29" s="8"/>
    </row>
    <row r="30" spans="1:13" s="1" customFormat="1" x14ac:dyDescent="0.35">
      <c r="A30" s="50"/>
      <c r="B30" s="62"/>
      <c r="C30" s="73"/>
      <c r="D30" s="40"/>
      <c r="E30" s="54"/>
      <c r="F30" s="54"/>
      <c r="G30" s="58"/>
      <c r="H30" s="91"/>
      <c r="I30" s="94"/>
      <c r="J30" s="46"/>
      <c r="K30" s="85"/>
      <c r="L30" s="88"/>
      <c r="M30" s="8"/>
    </row>
    <row r="31" spans="1:13" s="1" customFormat="1" x14ac:dyDescent="0.35">
      <c r="A31" s="50"/>
      <c r="B31" s="62"/>
      <c r="C31" s="48" t="str">
        <f>IF(C18="Ostatní", "Specifikujte pozici/roli v textovém poli:", "")</f>
        <v/>
      </c>
      <c r="D31" s="40"/>
      <c r="E31" s="54"/>
      <c r="F31" s="54"/>
      <c r="G31" s="58"/>
      <c r="H31" s="91"/>
      <c r="I31" s="94"/>
      <c r="J31" s="46"/>
      <c r="K31" s="85"/>
      <c r="L31" s="88"/>
      <c r="M31" s="8"/>
    </row>
    <row r="32" spans="1:13" s="1" customFormat="1" x14ac:dyDescent="0.35">
      <c r="A32" s="50"/>
      <c r="B32" s="62"/>
      <c r="C32" s="48"/>
      <c r="D32" s="40"/>
      <c r="E32" s="54"/>
      <c r="F32" s="54"/>
      <c r="G32" s="58"/>
      <c r="H32" s="91"/>
      <c r="I32" s="94"/>
      <c r="J32" s="46"/>
      <c r="K32" s="85"/>
      <c r="L32" s="88"/>
      <c r="M32" s="8"/>
    </row>
    <row r="33" spans="1:13" s="1" customFormat="1" ht="15" thickBot="1" x14ac:dyDescent="0.4">
      <c r="A33" s="51"/>
      <c r="B33" s="63"/>
      <c r="C33" s="30" t="str">
        <f>IF(C18="Ostatní", "...", "")</f>
        <v/>
      </c>
      <c r="D33" s="41"/>
      <c r="E33" s="55"/>
      <c r="F33" s="55"/>
      <c r="G33" s="59"/>
      <c r="H33" s="92"/>
      <c r="I33" s="95"/>
      <c r="J33" s="47"/>
      <c r="K33" s="86"/>
      <c r="L33" s="89"/>
      <c r="M33" s="8"/>
    </row>
    <row r="34" spans="1:13" s="1" customFormat="1" x14ac:dyDescent="0.35">
      <c r="A34" s="50">
        <v>2</v>
      </c>
      <c r="B34" s="60"/>
      <c r="C34" s="72"/>
      <c r="D34" s="42"/>
      <c r="E34" s="52"/>
      <c r="F34" s="52"/>
      <c r="G34" s="56"/>
      <c r="H34" s="90"/>
      <c r="I34" s="93">
        <v>0</v>
      </c>
      <c r="J34" s="45">
        <v>1</v>
      </c>
      <c r="K34" s="84">
        <f>ROUNDDOWN(((I34*J34)+(I38*J38)+(I42*J42)+(I46*J46)),2)</f>
        <v>0</v>
      </c>
      <c r="L34" s="87">
        <f>IF('Pracovní pozice - detail'!B34:B49="A",K34*'Přehled výkonnostních skupin'!$L$4,IF('Pracovní pozice - detail'!B34:B49="B",K34*'Přehled výkonnostních skupin'!$L$5,IF('Pracovní pozice - detail'!B34:B49="C",K34*'Přehled výkonnostních skupin'!$L$6,IF('Pracovní pozice - detail'!B34:B49="AA",K34*'Přehled výkonnostních skupin'!$L$9,IF('Pracovní pozice - detail'!B34:B49="CC",K34*'Přehled výkonnostních skupin'!$L$10,0)))))</f>
        <v>0</v>
      </c>
      <c r="M34" s="8"/>
    </row>
    <row r="35" spans="1:13" s="1" customFormat="1" x14ac:dyDescent="0.35">
      <c r="A35" s="50"/>
      <c r="B35" s="61"/>
      <c r="C35" s="73"/>
      <c r="D35" s="43"/>
      <c r="E35" s="53"/>
      <c r="F35" s="53"/>
      <c r="G35" s="57"/>
      <c r="H35" s="91"/>
      <c r="I35" s="94"/>
      <c r="J35" s="46"/>
      <c r="K35" s="85"/>
      <c r="L35" s="88"/>
      <c r="M35" s="8"/>
    </row>
    <row r="36" spans="1:13" s="1" customFormat="1" x14ac:dyDescent="0.35">
      <c r="A36" s="50"/>
      <c r="B36" s="61"/>
      <c r="C36" s="73"/>
      <c r="D36" s="43"/>
      <c r="E36" s="53"/>
      <c r="F36" s="53"/>
      <c r="G36" s="57"/>
      <c r="H36" s="91"/>
      <c r="I36" s="94"/>
      <c r="J36" s="46"/>
      <c r="K36" s="85"/>
      <c r="L36" s="88"/>
      <c r="M36" s="8"/>
    </row>
    <row r="37" spans="1:13" s="1" customFormat="1" x14ac:dyDescent="0.35">
      <c r="A37" s="50"/>
      <c r="B37" s="61"/>
      <c r="C37" s="73"/>
      <c r="D37" s="43"/>
      <c r="E37" s="53"/>
      <c r="F37" s="53"/>
      <c r="G37" s="57"/>
      <c r="H37" s="91"/>
      <c r="I37" s="94"/>
      <c r="J37" s="46"/>
      <c r="K37" s="85"/>
      <c r="L37" s="88"/>
      <c r="M37" s="8"/>
    </row>
    <row r="38" spans="1:13" s="1" customFormat="1" x14ac:dyDescent="0.35">
      <c r="A38" s="50"/>
      <c r="B38" s="61"/>
      <c r="C38" s="73"/>
      <c r="D38" s="43"/>
      <c r="E38" s="53"/>
      <c r="F38" s="53"/>
      <c r="G38" s="57"/>
      <c r="H38" s="91"/>
      <c r="I38" s="94"/>
      <c r="J38" s="46"/>
      <c r="K38" s="85"/>
      <c r="L38" s="88"/>
      <c r="M38" s="8"/>
    </row>
    <row r="39" spans="1:13" s="1" customFormat="1" x14ac:dyDescent="0.35">
      <c r="A39" s="50"/>
      <c r="B39" s="61"/>
      <c r="C39" s="73"/>
      <c r="D39" s="43"/>
      <c r="E39" s="53"/>
      <c r="F39" s="53"/>
      <c r="G39" s="57"/>
      <c r="H39" s="91"/>
      <c r="I39" s="94"/>
      <c r="J39" s="46"/>
      <c r="K39" s="85"/>
      <c r="L39" s="88"/>
      <c r="M39" s="8"/>
    </row>
    <row r="40" spans="1:13" s="1" customFormat="1" x14ac:dyDescent="0.35">
      <c r="A40" s="50"/>
      <c r="B40" s="61"/>
      <c r="C40" s="73"/>
      <c r="D40" s="43"/>
      <c r="E40" s="53"/>
      <c r="F40" s="53"/>
      <c r="G40" s="57"/>
      <c r="H40" s="91"/>
      <c r="I40" s="94"/>
      <c r="J40" s="46"/>
      <c r="K40" s="85"/>
      <c r="L40" s="88"/>
      <c r="M40" s="8"/>
    </row>
    <row r="41" spans="1:13" s="1" customFormat="1" x14ac:dyDescent="0.35">
      <c r="A41" s="50"/>
      <c r="B41" s="61"/>
      <c r="C41" s="73"/>
      <c r="D41" s="43"/>
      <c r="E41" s="53"/>
      <c r="F41" s="53"/>
      <c r="G41" s="57"/>
      <c r="H41" s="91"/>
      <c r="I41" s="94"/>
      <c r="J41" s="46"/>
      <c r="K41" s="85"/>
      <c r="L41" s="88"/>
      <c r="M41" s="8"/>
    </row>
    <row r="42" spans="1:13" s="1" customFormat="1" x14ac:dyDescent="0.35">
      <c r="A42" s="50"/>
      <c r="B42" s="61"/>
      <c r="C42" s="73"/>
      <c r="D42" s="43"/>
      <c r="E42" s="53"/>
      <c r="F42" s="53"/>
      <c r="G42" s="57"/>
      <c r="H42" s="91"/>
      <c r="I42" s="94"/>
      <c r="J42" s="46"/>
      <c r="K42" s="85"/>
      <c r="L42" s="88"/>
      <c r="M42" s="8"/>
    </row>
    <row r="43" spans="1:13" s="1" customFormat="1" x14ac:dyDescent="0.35">
      <c r="A43" s="50"/>
      <c r="B43" s="61"/>
      <c r="C43" s="73"/>
      <c r="D43" s="43"/>
      <c r="E43" s="53"/>
      <c r="F43" s="53"/>
      <c r="G43" s="57"/>
      <c r="H43" s="91"/>
      <c r="I43" s="94"/>
      <c r="J43" s="46"/>
      <c r="K43" s="85"/>
      <c r="L43" s="88"/>
      <c r="M43" s="8"/>
    </row>
    <row r="44" spans="1:13" s="1" customFormat="1" x14ac:dyDescent="0.35">
      <c r="A44" s="50"/>
      <c r="B44" s="62"/>
      <c r="C44" s="73"/>
      <c r="D44" s="43"/>
      <c r="E44" s="54"/>
      <c r="F44" s="54"/>
      <c r="G44" s="58"/>
      <c r="H44" s="91"/>
      <c r="I44" s="94"/>
      <c r="J44" s="46"/>
      <c r="K44" s="85"/>
      <c r="L44" s="88"/>
      <c r="M44" s="8"/>
    </row>
    <row r="45" spans="1:13" s="1" customFormat="1" x14ac:dyDescent="0.35">
      <c r="A45" s="50"/>
      <c r="B45" s="62"/>
      <c r="C45" s="73"/>
      <c r="D45" s="43"/>
      <c r="E45" s="54"/>
      <c r="F45" s="54"/>
      <c r="G45" s="58"/>
      <c r="H45" s="91"/>
      <c r="I45" s="94"/>
      <c r="J45" s="46"/>
      <c r="K45" s="85"/>
      <c r="L45" s="88"/>
      <c r="M45" s="8"/>
    </row>
    <row r="46" spans="1:13" s="1" customFormat="1" x14ac:dyDescent="0.35">
      <c r="A46" s="50"/>
      <c r="B46" s="62"/>
      <c r="C46" s="73"/>
      <c r="D46" s="43"/>
      <c r="E46" s="54"/>
      <c r="F46" s="54"/>
      <c r="G46" s="58"/>
      <c r="H46" s="91"/>
      <c r="I46" s="94"/>
      <c r="J46" s="46"/>
      <c r="K46" s="85"/>
      <c r="L46" s="88"/>
      <c r="M46" s="8"/>
    </row>
    <row r="47" spans="1:13" s="1" customFormat="1" x14ac:dyDescent="0.35">
      <c r="A47" s="50"/>
      <c r="B47" s="62"/>
      <c r="C47" s="48" t="str">
        <f>IF(C34="Ostatní", "Specifikujte pozici/roli v textovém poli:", "")</f>
        <v/>
      </c>
      <c r="D47" s="43"/>
      <c r="E47" s="54"/>
      <c r="F47" s="54"/>
      <c r="G47" s="58"/>
      <c r="H47" s="91"/>
      <c r="I47" s="94"/>
      <c r="J47" s="46"/>
      <c r="K47" s="85"/>
      <c r="L47" s="88"/>
      <c r="M47" s="8"/>
    </row>
    <row r="48" spans="1:13" s="1" customFormat="1" x14ac:dyDescent="0.35">
      <c r="A48" s="50"/>
      <c r="B48" s="62"/>
      <c r="C48" s="48"/>
      <c r="D48" s="43"/>
      <c r="E48" s="54"/>
      <c r="F48" s="54"/>
      <c r="G48" s="58"/>
      <c r="H48" s="91"/>
      <c r="I48" s="94"/>
      <c r="J48" s="46"/>
      <c r="K48" s="85"/>
      <c r="L48" s="88"/>
      <c r="M48" s="8"/>
    </row>
    <row r="49" spans="1:13" s="1" customFormat="1" ht="15" thickBot="1" x14ac:dyDescent="0.4">
      <c r="A49" s="51"/>
      <c r="B49" s="63"/>
      <c r="C49" s="30" t="str">
        <f>IF(C34="Ostatní", "...", "")</f>
        <v/>
      </c>
      <c r="D49" s="41"/>
      <c r="E49" s="55"/>
      <c r="F49" s="55"/>
      <c r="G49" s="59"/>
      <c r="H49" s="92"/>
      <c r="I49" s="95"/>
      <c r="J49" s="47"/>
      <c r="K49" s="86"/>
      <c r="L49" s="89"/>
      <c r="M49" s="8"/>
    </row>
    <row r="50" spans="1:13" s="1" customFormat="1" x14ac:dyDescent="0.35">
      <c r="A50" s="50">
        <v>3</v>
      </c>
      <c r="B50" s="60"/>
      <c r="C50" s="72"/>
      <c r="D50" s="42"/>
      <c r="E50" s="52"/>
      <c r="F50" s="52"/>
      <c r="G50" s="56"/>
      <c r="H50" s="90"/>
      <c r="I50" s="93">
        <v>0</v>
      </c>
      <c r="J50" s="45">
        <v>1</v>
      </c>
      <c r="K50" s="84">
        <f>ROUNDDOWN(((I50*J50)+(I54*J54)+(I58*J58)+(I62*J62)),2)</f>
        <v>0</v>
      </c>
      <c r="L50" s="87">
        <f>IF('Pracovní pozice - detail'!B50:B65="A",K50*'Přehled výkonnostních skupin'!$L$4,IF('Pracovní pozice - detail'!B50:B65="B",K50*'Přehled výkonnostních skupin'!$L$5,IF('Pracovní pozice - detail'!B50:B65="C",K50*'Přehled výkonnostních skupin'!$L$6,IF('Pracovní pozice - detail'!B50:B65="AA",K50*'Přehled výkonnostních skupin'!$L$9,IF('Pracovní pozice - detail'!B50:B65="CC",K50*'Přehled výkonnostních skupin'!$L$10,0)))))</f>
        <v>0</v>
      </c>
      <c r="M50" s="8"/>
    </row>
    <row r="51" spans="1:13" s="1" customFormat="1" x14ac:dyDescent="0.35">
      <c r="A51" s="50"/>
      <c r="B51" s="61"/>
      <c r="C51" s="73"/>
      <c r="D51" s="43"/>
      <c r="E51" s="53"/>
      <c r="F51" s="53"/>
      <c r="G51" s="57"/>
      <c r="H51" s="91"/>
      <c r="I51" s="94"/>
      <c r="J51" s="46"/>
      <c r="K51" s="85"/>
      <c r="L51" s="88"/>
      <c r="M51" s="8"/>
    </row>
    <row r="52" spans="1:13" s="1" customFormat="1" x14ac:dyDescent="0.35">
      <c r="A52" s="50"/>
      <c r="B52" s="61"/>
      <c r="C52" s="73"/>
      <c r="D52" s="43"/>
      <c r="E52" s="53"/>
      <c r="F52" s="53"/>
      <c r="G52" s="57"/>
      <c r="H52" s="91"/>
      <c r="I52" s="94"/>
      <c r="J52" s="46"/>
      <c r="K52" s="85"/>
      <c r="L52" s="88"/>
      <c r="M52" s="8"/>
    </row>
    <row r="53" spans="1:13" s="1" customFormat="1" x14ac:dyDescent="0.35">
      <c r="A53" s="50"/>
      <c r="B53" s="61"/>
      <c r="C53" s="73"/>
      <c r="D53" s="43"/>
      <c r="E53" s="53"/>
      <c r="F53" s="53"/>
      <c r="G53" s="57"/>
      <c r="H53" s="91"/>
      <c r="I53" s="94"/>
      <c r="J53" s="46"/>
      <c r="K53" s="85"/>
      <c r="L53" s="88"/>
      <c r="M53" s="8"/>
    </row>
    <row r="54" spans="1:13" s="1" customFormat="1" x14ac:dyDescent="0.35">
      <c r="A54" s="50"/>
      <c r="B54" s="61"/>
      <c r="C54" s="73"/>
      <c r="D54" s="43"/>
      <c r="E54" s="53"/>
      <c r="F54" s="53"/>
      <c r="G54" s="57"/>
      <c r="H54" s="91"/>
      <c r="I54" s="94"/>
      <c r="J54" s="46"/>
      <c r="K54" s="85"/>
      <c r="L54" s="88"/>
      <c r="M54" s="8"/>
    </row>
    <row r="55" spans="1:13" s="1" customFormat="1" x14ac:dyDescent="0.35">
      <c r="A55" s="50"/>
      <c r="B55" s="61"/>
      <c r="C55" s="73"/>
      <c r="D55" s="43"/>
      <c r="E55" s="53"/>
      <c r="F55" s="53"/>
      <c r="G55" s="57"/>
      <c r="H55" s="91"/>
      <c r="I55" s="94"/>
      <c r="J55" s="46"/>
      <c r="K55" s="85"/>
      <c r="L55" s="88"/>
      <c r="M55" s="8"/>
    </row>
    <row r="56" spans="1:13" s="1" customFormat="1" x14ac:dyDescent="0.35">
      <c r="A56" s="50"/>
      <c r="B56" s="61"/>
      <c r="C56" s="73"/>
      <c r="D56" s="43"/>
      <c r="E56" s="53"/>
      <c r="F56" s="53"/>
      <c r="G56" s="57"/>
      <c r="H56" s="91"/>
      <c r="I56" s="94"/>
      <c r="J56" s="46"/>
      <c r="K56" s="85"/>
      <c r="L56" s="88"/>
      <c r="M56" s="8"/>
    </row>
    <row r="57" spans="1:13" s="1" customFormat="1" x14ac:dyDescent="0.35">
      <c r="A57" s="50"/>
      <c r="B57" s="61"/>
      <c r="C57" s="73"/>
      <c r="D57" s="43"/>
      <c r="E57" s="53"/>
      <c r="F57" s="53"/>
      <c r="G57" s="57"/>
      <c r="H57" s="91"/>
      <c r="I57" s="94"/>
      <c r="J57" s="46"/>
      <c r="K57" s="85"/>
      <c r="L57" s="88"/>
      <c r="M57" s="8"/>
    </row>
    <row r="58" spans="1:13" s="1" customFormat="1" x14ac:dyDescent="0.35">
      <c r="A58" s="50"/>
      <c r="B58" s="61"/>
      <c r="C58" s="73"/>
      <c r="D58" s="43"/>
      <c r="E58" s="53"/>
      <c r="F58" s="53"/>
      <c r="G58" s="57"/>
      <c r="H58" s="91"/>
      <c r="I58" s="94"/>
      <c r="J58" s="46"/>
      <c r="K58" s="85"/>
      <c r="L58" s="88"/>
      <c r="M58" s="8"/>
    </row>
    <row r="59" spans="1:13" s="1" customFormat="1" x14ac:dyDescent="0.35">
      <c r="A59" s="50"/>
      <c r="B59" s="61"/>
      <c r="C59" s="73"/>
      <c r="D59" s="43"/>
      <c r="E59" s="53"/>
      <c r="F59" s="53"/>
      <c r="G59" s="57"/>
      <c r="H59" s="91"/>
      <c r="I59" s="94"/>
      <c r="J59" s="46"/>
      <c r="K59" s="85"/>
      <c r="L59" s="88"/>
      <c r="M59" s="8"/>
    </row>
    <row r="60" spans="1:13" s="1" customFormat="1" x14ac:dyDescent="0.35">
      <c r="A60" s="50"/>
      <c r="B60" s="62"/>
      <c r="C60" s="73"/>
      <c r="D60" s="43"/>
      <c r="E60" s="54"/>
      <c r="F60" s="54"/>
      <c r="G60" s="58"/>
      <c r="H60" s="91"/>
      <c r="I60" s="94"/>
      <c r="J60" s="46"/>
      <c r="K60" s="85"/>
      <c r="L60" s="88"/>
      <c r="M60" s="8"/>
    </row>
    <row r="61" spans="1:13" s="1" customFormat="1" x14ac:dyDescent="0.35">
      <c r="A61" s="50"/>
      <c r="B61" s="62"/>
      <c r="C61" s="73"/>
      <c r="D61" s="43"/>
      <c r="E61" s="54"/>
      <c r="F61" s="54"/>
      <c r="G61" s="58"/>
      <c r="H61" s="91"/>
      <c r="I61" s="94"/>
      <c r="J61" s="46"/>
      <c r="K61" s="85"/>
      <c r="L61" s="88"/>
      <c r="M61" s="8"/>
    </row>
    <row r="62" spans="1:13" s="1" customFormat="1" x14ac:dyDescent="0.35">
      <c r="A62" s="50"/>
      <c r="B62" s="62"/>
      <c r="C62" s="73"/>
      <c r="D62" s="43"/>
      <c r="E62" s="54"/>
      <c r="F62" s="54"/>
      <c r="G62" s="58"/>
      <c r="H62" s="91"/>
      <c r="I62" s="94"/>
      <c r="J62" s="46"/>
      <c r="K62" s="85"/>
      <c r="L62" s="88"/>
      <c r="M62" s="8"/>
    </row>
    <row r="63" spans="1:13" s="1" customFormat="1" x14ac:dyDescent="0.35">
      <c r="A63" s="50"/>
      <c r="B63" s="62"/>
      <c r="C63" s="48" t="str">
        <f>IF(C50="Ostatní", "Specifikujte pozici/roli v textovém poli:", "")</f>
        <v/>
      </c>
      <c r="D63" s="43"/>
      <c r="E63" s="54"/>
      <c r="F63" s="54"/>
      <c r="G63" s="58"/>
      <c r="H63" s="91"/>
      <c r="I63" s="94"/>
      <c r="J63" s="46"/>
      <c r="K63" s="85"/>
      <c r="L63" s="88"/>
      <c r="M63" s="8"/>
    </row>
    <row r="64" spans="1:13" s="1" customFormat="1" x14ac:dyDescent="0.35">
      <c r="A64" s="50"/>
      <c r="B64" s="62"/>
      <c r="C64" s="48"/>
      <c r="D64" s="43"/>
      <c r="E64" s="54"/>
      <c r="F64" s="54"/>
      <c r="G64" s="58"/>
      <c r="H64" s="91"/>
      <c r="I64" s="94"/>
      <c r="J64" s="46"/>
      <c r="K64" s="85"/>
      <c r="L64" s="88"/>
      <c r="M64" s="8"/>
    </row>
    <row r="65" spans="1:13" s="1" customFormat="1" ht="15" thickBot="1" x14ac:dyDescent="0.4">
      <c r="A65" s="51"/>
      <c r="B65" s="63"/>
      <c r="C65" s="30" t="str">
        <f>IF(C50="Ostatní", "...", "")</f>
        <v/>
      </c>
      <c r="D65" s="41"/>
      <c r="E65" s="55"/>
      <c r="F65" s="55"/>
      <c r="G65" s="59"/>
      <c r="H65" s="92"/>
      <c r="I65" s="95"/>
      <c r="J65" s="47"/>
      <c r="K65" s="86"/>
      <c r="L65" s="89"/>
      <c r="M65" s="8"/>
    </row>
    <row r="66" spans="1:13" s="1" customFormat="1" x14ac:dyDescent="0.35">
      <c r="A66" s="50">
        <v>4</v>
      </c>
      <c r="B66" s="60"/>
      <c r="C66" s="72"/>
      <c r="D66" s="42"/>
      <c r="E66" s="52"/>
      <c r="F66" s="52"/>
      <c r="G66" s="56"/>
      <c r="H66" s="90"/>
      <c r="I66" s="93">
        <v>0</v>
      </c>
      <c r="J66" s="45">
        <v>1</v>
      </c>
      <c r="K66" s="84">
        <f>ROUNDDOWN(((I66*J66)+(I70*J70)+(I74*J74)+(I78*J78)),2)</f>
        <v>0</v>
      </c>
      <c r="L66" s="87">
        <f>IF('Pracovní pozice - detail'!B66:B81="A",K66*'Přehled výkonnostních skupin'!$L$4,IF('Pracovní pozice - detail'!B66:B81="B",K66*'Přehled výkonnostních skupin'!$L$5,IF('Pracovní pozice - detail'!B66:B81="C",K66*'Přehled výkonnostních skupin'!$L$6,IF('Pracovní pozice - detail'!B66:B81="AA",K66*'Přehled výkonnostních skupin'!$L$9,IF('Pracovní pozice - detail'!B66:B81="CC",K66*'Přehled výkonnostních skupin'!$L$10,0)))))</f>
        <v>0</v>
      </c>
      <c r="M66" s="8"/>
    </row>
    <row r="67" spans="1:13" s="1" customFormat="1" x14ac:dyDescent="0.35">
      <c r="A67" s="50"/>
      <c r="B67" s="61"/>
      <c r="C67" s="73"/>
      <c r="D67" s="43"/>
      <c r="E67" s="53"/>
      <c r="F67" s="53"/>
      <c r="G67" s="57"/>
      <c r="H67" s="91"/>
      <c r="I67" s="94"/>
      <c r="J67" s="46"/>
      <c r="K67" s="85"/>
      <c r="L67" s="88"/>
      <c r="M67" s="8"/>
    </row>
    <row r="68" spans="1:13" s="1" customFormat="1" x14ac:dyDescent="0.35">
      <c r="A68" s="50"/>
      <c r="B68" s="61"/>
      <c r="C68" s="73"/>
      <c r="D68" s="43"/>
      <c r="E68" s="53"/>
      <c r="F68" s="53"/>
      <c r="G68" s="57"/>
      <c r="H68" s="91"/>
      <c r="I68" s="94"/>
      <c r="J68" s="46"/>
      <c r="K68" s="85"/>
      <c r="L68" s="88"/>
      <c r="M68" s="8"/>
    </row>
    <row r="69" spans="1:13" s="1" customFormat="1" x14ac:dyDescent="0.35">
      <c r="A69" s="50"/>
      <c r="B69" s="61"/>
      <c r="C69" s="73"/>
      <c r="D69" s="43"/>
      <c r="E69" s="53"/>
      <c r="F69" s="53"/>
      <c r="G69" s="57"/>
      <c r="H69" s="91"/>
      <c r="I69" s="94"/>
      <c r="J69" s="46"/>
      <c r="K69" s="85"/>
      <c r="L69" s="88"/>
      <c r="M69" s="8"/>
    </row>
    <row r="70" spans="1:13" s="1" customFormat="1" x14ac:dyDescent="0.35">
      <c r="A70" s="50"/>
      <c r="B70" s="61"/>
      <c r="C70" s="73"/>
      <c r="D70" s="43"/>
      <c r="E70" s="53"/>
      <c r="F70" s="53"/>
      <c r="G70" s="57"/>
      <c r="H70" s="91"/>
      <c r="I70" s="94"/>
      <c r="J70" s="46"/>
      <c r="K70" s="85"/>
      <c r="L70" s="88"/>
      <c r="M70" s="8"/>
    </row>
    <row r="71" spans="1:13" s="1" customFormat="1" x14ac:dyDescent="0.35">
      <c r="A71" s="50"/>
      <c r="B71" s="61"/>
      <c r="C71" s="73"/>
      <c r="D71" s="43"/>
      <c r="E71" s="53"/>
      <c r="F71" s="53"/>
      <c r="G71" s="57"/>
      <c r="H71" s="91"/>
      <c r="I71" s="94"/>
      <c r="J71" s="46"/>
      <c r="K71" s="85"/>
      <c r="L71" s="88"/>
      <c r="M71" s="8"/>
    </row>
    <row r="72" spans="1:13" s="1" customFormat="1" x14ac:dyDescent="0.35">
      <c r="A72" s="50"/>
      <c r="B72" s="61"/>
      <c r="C72" s="73"/>
      <c r="D72" s="43"/>
      <c r="E72" s="53"/>
      <c r="F72" s="53"/>
      <c r="G72" s="57"/>
      <c r="H72" s="91"/>
      <c r="I72" s="94"/>
      <c r="J72" s="46"/>
      <c r="K72" s="85"/>
      <c r="L72" s="88"/>
      <c r="M72" s="8"/>
    </row>
    <row r="73" spans="1:13" s="1" customFormat="1" x14ac:dyDescent="0.35">
      <c r="A73" s="50"/>
      <c r="B73" s="61"/>
      <c r="C73" s="73"/>
      <c r="D73" s="43"/>
      <c r="E73" s="53"/>
      <c r="F73" s="53"/>
      <c r="G73" s="57"/>
      <c r="H73" s="91"/>
      <c r="I73" s="94"/>
      <c r="J73" s="46"/>
      <c r="K73" s="85"/>
      <c r="L73" s="88"/>
      <c r="M73" s="8"/>
    </row>
    <row r="74" spans="1:13" s="1" customFormat="1" x14ac:dyDescent="0.35">
      <c r="A74" s="50"/>
      <c r="B74" s="61"/>
      <c r="C74" s="73"/>
      <c r="D74" s="43"/>
      <c r="E74" s="53"/>
      <c r="F74" s="53"/>
      <c r="G74" s="57"/>
      <c r="H74" s="91"/>
      <c r="I74" s="94"/>
      <c r="J74" s="46"/>
      <c r="K74" s="85"/>
      <c r="L74" s="88"/>
      <c r="M74" s="8"/>
    </row>
    <row r="75" spans="1:13" s="1" customFormat="1" x14ac:dyDescent="0.35">
      <c r="A75" s="50"/>
      <c r="B75" s="61"/>
      <c r="C75" s="73"/>
      <c r="D75" s="43"/>
      <c r="E75" s="53"/>
      <c r="F75" s="53"/>
      <c r="G75" s="57"/>
      <c r="H75" s="91"/>
      <c r="I75" s="94"/>
      <c r="J75" s="46"/>
      <c r="K75" s="85"/>
      <c r="L75" s="88"/>
      <c r="M75" s="8"/>
    </row>
    <row r="76" spans="1:13" s="1" customFormat="1" x14ac:dyDescent="0.35">
      <c r="A76" s="50"/>
      <c r="B76" s="62"/>
      <c r="C76" s="73"/>
      <c r="D76" s="43"/>
      <c r="E76" s="54"/>
      <c r="F76" s="54"/>
      <c r="G76" s="58"/>
      <c r="H76" s="91"/>
      <c r="I76" s="94"/>
      <c r="J76" s="46"/>
      <c r="K76" s="85"/>
      <c r="L76" s="88"/>
      <c r="M76" s="8"/>
    </row>
    <row r="77" spans="1:13" s="1" customFormat="1" x14ac:dyDescent="0.35">
      <c r="A77" s="50"/>
      <c r="B77" s="62"/>
      <c r="C77" s="73"/>
      <c r="D77" s="43"/>
      <c r="E77" s="54"/>
      <c r="F77" s="54"/>
      <c r="G77" s="58"/>
      <c r="H77" s="91"/>
      <c r="I77" s="94"/>
      <c r="J77" s="46"/>
      <c r="K77" s="85"/>
      <c r="L77" s="88"/>
      <c r="M77" s="8"/>
    </row>
    <row r="78" spans="1:13" s="1" customFormat="1" x14ac:dyDescent="0.35">
      <c r="A78" s="50"/>
      <c r="B78" s="62"/>
      <c r="C78" s="73"/>
      <c r="D78" s="43"/>
      <c r="E78" s="54"/>
      <c r="F78" s="54"/>
      <c r="G78" s="58"/>
      <c r="H78" s="91"/>
      <c r="I78" s="94"/>
      <c r="J78" s="46"/>
      <c r="K78" s="85"/>
      <c r="L78" s="88"/>
      <c r="M78" s="8"/>
    </row>
    <row r="79" spans="1:13" s="1" customFormat="1" x14ac:dyDescent="0.35">
      <c r="A79" s="50"/>
      <c r="B79" s="62"/>
      <c r="C79" s="48" t="str">
        <f>IF(C66="Ostatní", "Specifikujte pozici/roli v textovém poli:", "")</f>
        <v/>
      </c>
      <c r="D79" s="43"/>
      <c r="E79" s="54"/>
      <c r="F79" s="54"/>
      <c r="G79" s="58"/>
      <c r="H79" s="91"/>
      <c r="I79" s="94"/>
      <c r="J79" s="46"/>
      <c r="K79" s="85"/>
      <c r="L79" s="88"/>
      <c r="M79" s="8"/>
    </row>
    <row r="80" spans="1:13" s="1" customFormat="1" x14ac:dyDescent="0.35">
      <c r="A80" s="50"/>
      <c r="B80" s="62"/>
      <c r="C80" s="48"/>
      <c r="D80" s="43"/>
      <c r="E80" s="54"/>
      <c r="F80" s="54"/>
      <c r="G80" s="58"/>
      <c r="H80" s="91"/>
      <c r="I80" s="94"/>
      <c r="J80" s="46"/>
      <c r="K80" s="85"/>
      <c r="L80" s="88"/>
      <c r="M80" s="8"/>
    </row>
    <row r="81" spans="1:13" s="1" customFormat="1" ht="15" thickBot="1" x14ac:dyDescent="0.4">
      <c r="A81" s="51"/>
      <c r="B81" s="63"/>
      <c r="C81" s="30" t="str">
        <f>IF(C66="Ostatní", "...", "")</f>
        <v/>
      </c>
      <c r="D81" s="41"/>
      <c r="E81" s="55"/>
      <c r="F81" s="55"/>
      <c r="G81" s="59"/>
      <c r="H81" s="92"/>
      <c r="I81" s="95"/>
      <c r="J81" s="47"/>
      <c r="K81" s="86"/>
      <c r="L81" s="89"/>
      <c r="M81" s="8"/>
    </row>
    <row r="82" spans="1:13" s="1" customFormat="1" x14ac:dyDescent="0.35">
      <c r="A82" s="50">
        <v>5</v>
      </c>
      <c r="B82" s="60"/>
      <c r="C82" s="72"/>
      <c r="D82" s="42"/>
      <c r="E82" s="52"/>
      <c r="F82" s="52"/>
      <c r="G82" s="56"/>
      <c r="H82" s="90"/>
      <c r="I82" s="93">
        <v>0</v>
      </c>
      <c r="J82" s="45">
        <v>1</v>
      </c>
      <c r="K82" s="84">
        <f>ROUNDDOWN(((I82*J82)+(I86*J86)+(I90*J90)+(I94*J94)),2)</f>
        <v>0</v>
      </c>
      <c r="L82" s="87">
        <f>IF('Pracovní pozice - detail'!B82:B97="A",K82*'Přehled výkonnostních skupin'!$L$4,IF('Pracovní pozice - detail'!B82:B97="B",K82*'Přehled výkonnostních skupin'!$L$5,IF('Pracovní pozice - detail'!B82:B97="C",K82*'Přehled výkonnostních skupin'!$L$6,IF('Pracovní pozice - detail'!B82:B97="AA",K82*'Přehled výkonnostních skupin'!$L$9,IF('Pracovní pozice - detail'!B82:B97="CC",K82*'Přehled výkonnostních skupin'!$L$10,0)))))</f>
        <v>0</v>
      </c>
      <c r="M82" s="8"/>
    </row>
    <row r="83" spans="1:13" s="1" customFormat="1" x14ac:dyDescent="0.35">
      <c r="A83" s="50"/>
      <c r="B83" s="61"/>
      <c r="C83" s="73"/>
      <c r="D83" s="43"/>
      <c r="E83" s="53"/>
      <c r="F83" s="53"/>
      <c r="G83" s="57"/>
      <c r="H83" s="91"/>
      <c r="I83" s="94"/>
      <c r="J83" s="46"/>
      <c r="K83" s="85"/>
      <c r="L83" s="88"/>
      <c r="M83" s="8"/>
    </row>
    <row r="84" spans="1:13" s="1" customFormat="1" x14ac:dyDescent="0.35">
      <c r="A84" s="50"/>
      <c r="B84" s="61"/>
      <c r="C84" s="73"/>
      <c r="D84" s="43"/>
      <c r="E84" s="53"/>
      <c r="F84" s="53"/>
      <c r="G84" s="57"/>
      <c r="H84" s="91"/>
      <c r="I84" s="94"/>
      <c r="J84" s="46"/>
      <c r="K84" s="85"/>
      <c r="L84" s="88"/>
      <c r="M84" s="8"/>
    </row>
    <row r="85" spans="1:13" s="1" customFormat="1" x14ac:dyDescent="0.35">
      <c r="A85" s="50"/>
      <c r="B85" s="61"/>
      <c r="C85" s="73"/>
      <c r="D85" s="43"/>
      <c r="E85" s="53"/>
      <c r="F85" s="53"/>
      <c r="G85" s="57"/>
      <c r="H85" s="91"/>
      <c r="I85" s="94"/>
      <c r="J85" s="46"/>
      <c r="K85" s="85"/>
      <c r="L85" s="88"/>
      <c r="M85" s="8"/>
    </row>
    <row r="86" spans="1:13" s="1" customFormat="1" x14ac:dyDescent="0.35">
      <c r="A86" s="50"/>
      <c r="B86" s="61"/>
      <c r="C86" s="73"/>
      <c r="D86" s="43"/>
      <c r="E86" s="53"/>
      <c r="F86" s="53"/>
      <c r="G86" s="57"/>
      <c r="H86" s="91"/>
      <c r="I86" s="94"/>
      <c r="J86" s="46"/>
      <c r="K86" s="85"/>
      <c r="L86" s="88"/>
      <c r="M86" s="8"/>
    </row>
    <row r="87" spans="1:13" s="1" customFormat="1" x14ac:dyDescent="0.35">
      <c r="A87" s="50"/>
      <c r="B87" s="61"/>
      <c r="C87" s="73"/>
      <c r="D87" s="43"/>
      <c r="E87" s="53"/>
      <c r="F87" s="53"/>
      <c r="G87" s="57"/>
      <c r="H87" s="91"/>
      <c r="I87" s="94"/>
      <c r="J87" s="46"/>
      <c r="K87" s="85"/>
      <c r="L87" s="88"/>
      <c r="M87" s="8"/>
    </row>
    <row r="88" spans="1:13" s="1" customFormat="1" x14ac:dyDescent="0.35">
      <c r="A88" s="50"/>
      <c r="B88" s="61"/>
      <c r="C88" s="73"/>
      <c r="D88" s="43"/>
      <c r="E88" s="53"/>
      <c r="F88" s="53"/>
      <c r="G88" s="57"/>
      <c r="H88" s="91"/>
      <c r="I88" s="94"/>
      <c r="J88" s="46"/>
      <c r="K88" s="85"/>
      <c r="L88" s="88"/>
      <c r="M88" s="8"/>
    </row>
    <row r="89" spans="1:13" s="1" customFormat="1" x14ac:dyDescent="0.35">
      <c r="A89" s="50"/>
      <c r="B89" s="61"/>
      <c r="C89" s="73"/>
      <c r="D89" s="43"/>
      <c r="E89" s="53"/>
      <c r="F89" s="53"/>
      <c r="G89" s="57"/>
      <c r="H89" s="91"/>
      <c r="I89" s="94"/>
      <c r="J89" s="46"/>
      <c r="K89" s="85"/>
      <c r="L89" s="88"/>
      <c r="M89" s="8"/>
    </row>
    <row r="90" spans="1:13" s="1" customFormat="1" x14ac:dyDescent="0.35">
      <c r="A90" s="50"/>
      <c r="B90" s="61"/>
      <c r="C90" s="73"/>
      <c r="D90" s="43"/>
      <c r="E90" s="53"/>
      <c r="F90" s="53"/>
      <c r="G90" s="57"/>
      <c r="H90" s="91"/>
      <c r="I90" s="94"/>
      <c r="J90" s="46"/>
      <c r="K90" s="85"/>
      <c r="L90" s="88"/>
      <c r="M90" s="8"/>
    </row>
    <row r="91" spans="1:13" s="1" customFormat="1" x14ac:dyDescent="0.35">
      <c r="A91" s="50"/>
      <c r="B91" s="61"/>
      <c r="C91" s="73"/>
      <c r="D91" s="43"/>
      <c r="E91" s="53"/>
      <c r="F91" s="53"/>
      <c r="G91" s="57"/>
      <c r="H91" s="91"/>
      <c r="I91" s="94"/>
      <c r="J91" s="46"/>
      <c r="K91" s="85"/>
      <c r="L91" s="88"/>
      <c r="M91" s="8"/>
    </row>
    <row r="92" spans="1:13" s="1" customFormat="1" x14ac:dyDescent="0.35">
      <c r="A92" s="50"/>
      <c r="B92" s="62"/>
      <c r="C92" s="73"/>
      <c r="D92" s="43"/>
      <c r="E92" s="54"/>
      <c r="F92" s="54"/>
      <c r="G92" s="58"/>
      <c r="H92" s="91"/>
      <c r="I92" s="94"/>
      <c r="J92" s="46"/>
      <c r="K92" s="85"/>
      <c r="L92" s="88"/>
      <c r="M92" s="8"/>
    </row>
    <row r="93" spans="1:13" s="1" customFormat="1" x14ac:dyDescent="0.35">
      <c r="A93" s="50"/>
      <c r="B93" s="62"/>
      <c r="C93" s="73"/>
      <c r="D93" s="43"/>
      <c r="E93" s="54"/>
      <c r="F93" s="54"/>
      <c r="G93" s="58"/>
      <c r="H93" s="91"/>
      <c r="I93" s="94"/>
      <c r="J93" s="46"/>
      <c r="K93" s="85"/>
      <c r="L93" s="88"/>
      <c r="M93" s="8"/>
    </row>
    <row r="94" spans="1:13" s="1" customFormat="1" x14ac:dyDescent="0.35">
      <c r="A94" s="50"/>
      <c r="B94" s="62"/>
      <c r="C94" s="73"/>
      <c r="D94" s="43"/>
      <c r="E94" s="54"/>
      <c r="F94" s="54"/>
      <c r="G94" s="58"/>
      <c r="H94" s="91"/>
      <c r="I94" s="94"/>
      <c r="J94" s="46"/>
      <c r="K94" s="85"/>
      <c r="L94" s="88"/>
      <c r="M94" s="8"/>
    </row>
    <row r="95" spans="1:13" s="1" customFormat="1" x14ac:dyDescent="0.35">
      <c r="A95" s="50"/>
      <c r="B95" s="62"/>
      <c r="C95" s="48" t="str">
        <f>IF(C82="Ostatní", "Specifikujte pozici/roli v textovém poli:", "")</f>
        <v/>
      </c>
      <c r="D95" s="43"/>
      <c r="E95" s="54"/>
      <c r="F95" s="54"/>
      <c r="G95" s="58"/>
      <c r="H95" s="91"/>
      <c r="I95" s="94"/>
      <c r="J95" s="46"/>
      <c r="K95" s="85"/>
      <c r="L95" s="88"/>
      <c r="M95" s="8"/>
    </row>
    <row r="96" spans="1:13" s="1" customFormat="1" x14ac:dyDescent="0.35">
      <c r="A96" s="50"/>
      <c r="B96" s="62"/>
      <c r="C96" s="48"/>
      <c r="D96" s="43"/>
      <c r="E96" s="54"/>
      <c r="F96" s="54"/>
      <c r="G96" s="58"/>
      <c r="H96" s="91"/>
      <c r="I96" s="94"/>
      <c r="J96" s="46"/>
      <c r="K96" s="85"/>
      <c r="L96" s="88"/>
      <c r="M96" s="8"/>
    </row>
    <row r="97" spans="1:13" s="1" customFormat="1" ht="15" thickBot="1" x14ac:dyDescent="0.4">
      <c r="A97" s="51"/>
      <c r="B97" s="63"/>
      <c r="C97" s="30" t="str">
        <f>IF(C82="Ostatní", "...", "")</f>
        <v/>
      </c>
      <c r="D97" s="41"/>
      <c r="E97" s="55"/>
      <c r="F97" s="55"/>
      <c r="G97" s="59"/>
      <c r="H97" s="92"/>
      <c r="I97" s="95"/>
      <c r="J97" s="47"/>
      <c r="K97" s="86"/>
      <c r="L97" s="89"/>
      <c r="M97" s="8"/>
    </row>
    <row r="98" spans="1:13" s="1" customFormat="1" x14ac:dyDescent="0.35">
      <c r="A98" s="50">
        <v>6</v>
      </c>
      <c r="B98" s="60"/>
      <c r="C98" s="72"/>
      <c r="D98" s="42"/>
      <c r="E98" s="52"/>
      <c r="F98" s="52"/>
      <c r="G98" s="56"/>
      <c r="H98" s="90"/>
      <c r="I98" s="93">
        <v>0</v>
      </c>
      <c r="J98" s="45">
        <v>1</v>
      </c>
      <c r="K98" s="84">
        <f>ROUNDDOWN(((I98*J98)+(I102*J102)+(I106*J106)+(I110*J110)),2)</f>
        <v>0</v>
      </c>
      <c r="L98" s="87">
        <f>IF('Pracovní pozice - detail'!B98:B113="A",K98*'Přehled výkonnostních skupin'!$L$4,IF('Pracovní pozice - detail'!B98:B113="B",K98*'Přehled výkonnostních skupin'!$L$5,IF('Pracovní pozice - detail'!B98:B113="C",K98*'Přehled výkonnostních skupin'!$L$6,IF('Pracovní pozice - detail'!B98:B113="AA",K98*'Přehled výkonnostních skupin'!$L$9,IF('Pracovní pozice - detail'!B98:B113="CC",K98*'Přehled výkonnostních skupin'!$L$10,0)))))</f>
        <v>0</v>
      </c>
      <c r="M98" s="8"/>
    </row>
    <row r="99" spans="1:13" s="1" customFormat="1" x14ac:dyDescent="0.35">
      <c r="A99" s="50"/>
      <c r="B99" s="61"/>
      <c r="C99" s="73"/>
      <c r="D99" s="43"/>
      <c r="E99" s="53"/>
      <c r="F99" s="53"/>
      <c r="G99" s="57"/>
      <c r="H99" s="91"/>
      <c r="I99" s="94"/>
      <c r="J99" s="46"/>
      <c r="K99" s="85"/>
      <c r="L99" s="88"/>
      <c r="M99" s="8"/>
    </row>
    <row r="100" spans="1:13" s="1" customFormat="1" x14ac:dyDescent="0.35">
      <c r="A100" s="50"/>
      <c r="B100" s="61"/>
      <c r="C100" s="73"/>
      <c r="D100" s="43"/>
      <c r="E100" s="53"/>
      <c r="F100" s="53"/>
      <c r="G100" s="57"/>
      <c r="H100" s="91"/>
      <c r="I100" s="94"/>
      <c r="J100" s="46"/>
      <c r="K100" s="85"/>
      <c r="L100" s="88"/>
      <c r="M100" s="8"/>
    </row>
    <row r="101" spans="1:13" s="1" customFormat="1" x14ac:dyDescent="0.35">
      <c r="A101" s="50"/>
      <c r="B101" s="61"/>
      <c r="C101" s="73"/>
      <c r="D101" s="43"/>
      <c r="E101" s="53"/>
      <c r="F101" s="53"/>
      <c r="G101" s="57"/>
      <c r="H101" s="91"/>
      <c r="I101" s="94"/>
      <c r="J101" s="46"/>
      <c r="K101" s="85"/>
      <c r="L101" s="88"/>
      <c r="M101" s="8"/>
    </row>
    <row r="102" spans="1:13" s="1" customFormat="1" x14ac:dyDescent="0.35">
      <c r="A102" s="50"/>
      <c r="B102" s="61"/>
      <c r="C102" s="73"/>
      <c r="D102" s="43"/>
      <c r="E102" s="53"/>
      <c r="F102" s="53"/>
      <c r="G102" s="57"/>
      <c r="H102" s="91"/>
      <c r="I102" s="94"/>
      <c r="J102" s="46"/>
      <c r="K102" s="85"/>
      <c r="L102" s="88"/>
      <c r="M102" s="8"/>
    </row>
    <row r="103" spans="1:13" s="1" customFormat="1" x14ac:dyDescent="0.35">
      <c r="A103" s="50"/>
      <c r="B103" s="61"/>
      <c r="C103" s="73"/>
      <c r="D103" s="43"/>
      <c r="E103" s="53"/>
      <c r="F103" s="53"/>
      <c r="G103" s="57"/>
      <c r="H103" s="91"/>
      <c r="I103" s="94"/>
      <c r="J103" s="46"/>
      <c r="K103" s="85"/>
      <c r="L103" s="88"/>
      <c r="M103" s="8"/>
    </row>
    <row r="104" spans="1:13" s="1" customFormat="1" x14ac:dyDescent="0.35">
      <c r="A104" s="50"/>
      <c r="B104" s="61"/>
      <c r="C104" s="73"/>
      <c r="D104" s="43"/>
      <c r="E104" s="53"/>
      <c r="F104" s="53"/>
      <c r="G104" s="57"/>
      <c r="H104" s="91"/>
      <c r="I104" s="94"/>
      <c r="J104" s="46"/>
      <c r="K104" s="85"/>
      <c r="L104" s="88"/>
      <c r="M104" s="8"/>
    </row>
    <row r="105" spans="1:13" s="1" customFormat="1" x14ac:dyDescent="0.35">
      <c r="A105" s="50"/>
      <c r="B105" s="61"/>
      <c r="C105" s="73"/>
      <c r="D105" s="43"/>
      <c r="E105" s="53"/>
      <c r="F105" s="53"/>
      <c r="G105" s="57"/>
      <c r="H105" s="91"/>
      <c r="I105" s="94"/>
      <c r="J105" s="46"/>
      <c r="K105" s="85"/>
      <c r="L105" s="88"/>
      <c r="M105" s="8"/>
    </row>
    <row r="106" spans="1:13" s="1" customFormat="1" x14ac:dyDescent="0.35">
      <c r="A106" s="50"/>
      <c r="B106" s="61"/>
      <c r="C106" s="73"/>
      <c r="D106" s="43"/>
      <c r="E106" s="53"/>
      <c r="F106" s="53"/>
      <c r="G106" s="57"/>
      <c r="H106" s="91"/>
      <c r="I106" s="94"/>
      <c r="J106" s="46"/>
      <c r="K106" s="85"/>
      <c r="L106" s="88"/>
      <c r="M106" s="8"/>
    </row>
    <row r="107" spans="1:13" s="1" customFormat="1" x14ac:dyDescent="0.35">
      <c r="A107" s="50"/>
      <c r="B107" s="61"/>
      <c r="C107" s="73"/>
      <c r="D107" s="43"/>
      <c r="E107" s="53"/>
      <c r="F107" s="53"/>
      <c r="G107" s="57"/>
      <c r="H107" s="91"/>
      <c r="I107" s="94"/>
      <c r="J107" s="46"/>
      <c r="K107" s="85"/>
      <c r="L107" s="88"/>
      <c r="M107" s="8"/>
    </row>
    <row r="108" spans="1:13" s="1" customFormat="1" x14ac:dyDescent="0.35">
      <c r="A108" s="50"/>
      <c r="B108" s="62"/>
      <c r="C108" s="73"/>
      <c r="D108" s="43"/>
      <c r="E108" s="54"/>
      <c r="F108" s="54"/>
      <c r="G108" s="58"/>
      <c r="H108" s="91"/>
      <c r="I108" s="94"/>
      <c r="J108" s="46"/>
      <c r="K108" s="85"/>
      <c r="L108" s="88"/>
      <c r="M108" s="8"/>
    </row>
    <row r="109" spans="1:13" s="1" customFormat="1" x14ac:dyDescent="0.35">
      <c r="A109" s="50"/>
      <c r="B109" s="62"/>
      <c r="C109" s="73"/>
      <c r="D109" s="43"/>
      <c r="E109" s="54"/>
      <c r="F109" s="54"/>
      <c r="G109" s="58"/>
      <c r="H109" s="91"/>
      <c r="I109" s="94"/>
      <c r="J109" s="46"/>
      <c r="K109" s="85"/>
      <c r="L109" s="88"/>
      <c r="M109" s="8"/>
    </row>
    <row r="110" spans="1:13" s="1" customFormat="1" x14ac:dyDescent="0.35">
      <c r="A110" s="50"/>
      <c r="B110" s="62"/>
      <c r="C110" s="73"/>
      <c r="D110" s="43"/>
      <c r="E110" s="54"/>
      <c r="F110" s="54"/>
      <c r="G110" s="58"/>
      <c r="H110" s="91"/>
      <c r="I110" s="94"/>
      <c r="J110" s="46"/>
      <c r="K110" s="85"/>
      <c r="L110" s="88"/>
      <c r="M110" s="8"/>
    </row>
    <row r="111" spans="1:13" s="1" customFormat="1" x14ac:dyDescent="0.35">
      <c r="A111" s="50"/>
      <c r="B111" s="62"/>
      <c r="C111" s="48" t="str">
        <f>IF(C98="Ostatní", "Specifikujte pozici/roli v textovém poli:", "")</f>
        <v/>
      </c>
      <c r="D111" s="43"/>
      <c r="E111" s="54"/>
      <c r="F111" s="54"/>
      <c r="G111" s="58"/>
      <c r="H111" s="91"/>
      <c r="I111" s="94"/>
      <c r="J111" s="46"/>
      <c r="K111" s="85"/>
      <c r="L111" s="88"/>
      <c r="M111" s="8"/>
    </row>
    <row r="112" spans="1:13" s="1" customFormat="1" x14ac:dyDescent="0.35">
      <c r="A112" s="50"/>
      <c r="B112" s="62"/>
      <c r="C112" s="48"/>
      <c r="D112" s="43"/>
      <c r="E112" s="54"/>
      <c r="F112" s="54"/>
      <c r="G112" s="58"/>
      <c r="H112" s="91"/>
      <c r="I112" s="94"/>
      <c r="J112" s="46"/>
      <c r="K112" s="85"/>
      <c r="L112" s="88"/>
      <c r="M112" s="8"/>
    </row>
    <row r="113" spans="1:13" s="1" customFormat="1" ht="15" thickBot="1" x14ac:dyDescent="0.4">
      <c r="A113" s="51"/>
      <c r="B113" s="63"/>
      <c r="C113" s="30" t="str">
        <f>IF(C98="Ostatní", "...", "")</f>
        <v/>
      </c>
      <c r="D113" s="41"/>
      <c r="E113" s="55"/>
      <c r="F113" s="55"/>
      <c r="G113" s="59"/>
      <c r="H113" s="92"/>
      <c r="I113" s="95"/>
      <c r="J113" s="47"/>
      <c r="K113" s="86"/>
      <c r="L113" s="89"/>
      <c r="M113" s="8"/>
    </row>
    <row r="114" spans="1:13" s="1" customFormat="1" x14ac:dyDescent="0.35">
      <c r="A114" s="50">
        <v>7</v>
      </c>
      <c r="B114" s="60"/>
      <c r="C114" s="72"/>
      <c r="D114" s="42"/>
      <c r="E114" s="52"/>
      <c r="F114" s="52"/>
      <c r="G114" s="56"/>
      <c r="H114" s="90"/>
      <c r="I114" s="93">
        <v>0</v>
      </c>
      <c r="J114" s="45">
        <v>1</v>
      </c>
      <c r="K114" s="84">
        <f>ROUNDDOWN(((I114*J114)+(I118*J118)+(I122*J122)+(I126*J126)),2)</f>
        <v>0</v>
      </c>
      <c r="L114" s="87">
        <f>IF('Pracovní pozice - detail'!B114:B129="A",K114*'Přehled výkonnostních skupin'!$L$4,IF('Pracovní pozice - detail'!B114:B129="B",K114*'Přehled výkonnostních skupin'!$L$5,IF('Pracovní pozice - detail'!B114:B129="C",K114*'Přehled výkonnostních skupin'!$L$6,IF('Pracovní pozice - detail'!B114:B129="AA",K114*'Přehled výkonnostních skupin'!$L$9,IF('Pracovní pozice - detail'!B114:B129="CC",K114*'Přehled výkonnostních skupin'!$L$10,0)))))</f>
        <v>0</v>
      </c>
      <c r="M114" s="8"/>
    </row>
    <row r="115" spans="1:13" s="1" customFormat="1" x14ac:dyDescent="0.35">
      <c r="A115" s="50"/>
      <c r="B115" s="61"/>
      <c r="C115" s="73"/>
      <c r="D115" s="43"/>
      <c r="E115" s="53"/>
      <c r="F115" s="53"/>
      <c r="G115" s="57"/>
      <c r="H115" s="91"/>
      <c r="I115" s="94"/>
      <c r="J115" s="46"/>
      <c r="K115" s="85"/>
      <c r="L115" s="88"/>
      <c r="M115" s="8"/>
    </row>
    <row r="116" spans="1:13" s="1" customFormat="1" x14ac:dyDescent="0.35">
      <c r="A116" s="50"/>
      <c r="B116" s="61"/>
      <c r="C116" s="73"/>
      <c r="D116" s="43"/>
      <c r="E116" s="53"/>
      <c r="F116" s="53"/>
      <c r="G116" s="57"/>
      <c r="H116" s="91"/>
      <c r="I116" s="94"/>
      <c r="J116" s="46"/>
      <c r="K116" s="85"/>
      <c r="L116" s="88"/>
      <c r="M116" s="8"/>
    </row>
    <row r="117" spans="1:13" s="1" customFormat="1" x14ac:dyDescent="0.35">
      <c r="A117" s="50"/>
      <c r="B117" s="61"/>
      <c r="C117" s="73"/>
      <c r="D117" s="43"/>
      <c r="E117" s="53"/>
      <c r="F117" s="53"/>
      <c r="G117" s="57"/>
      <c r="H117" s="91"/>
      <c r="I117" s="94"/>
      <c r="J117" s="46"/>
      <c r="K117" s="85"/>
      <c r="L117" s="88"/>
      <c r="M117" s="8"/>
    </row>
    <row r="118" spans="1:13" s="1" customFormat="1" x14ac:dyDescent="0.35">
      <c r="A118" s="50"/>
      <c r="B118" s="61"/>
      <c r="C118" s="73"/>
      <c r="D118" s="43"/>
      <c r="E118" s="53"/>
      <c r="F118" s="53"/>
      <c r="G118" s="57"/>
      <c r="H118" s="91"/>
      <c r="I118" s="94"/>
      <c r="J118" s="46"/>
      <c r="K118" s="85"/>
      <c r="L118" s="88"/>
      <c r="M118" s="8"/>
    </row>
    <row r="119" spans="1:13" s="1" customFormat="1" x14ac:dyDescent="0.35">
      <c r="A119" s="50"/>
      <c r="B119" s="61"/>
      <c r="C119" s="73"/>
      <c r="D119" s="43"/>
      <c r="E119" s="53"/>
      <c r="F119" s="53"/>
      <c r="G119" s="57"/>
      <c r="H119" s="91"/>
      <c r="I119" s="94"/>
      <c r="J119" s="46"/>
      <c r="K119" s="85"/>
      <c r="L119" s="88"/>
      <c r="M119" s="8"/>
    </row>
    <row r="120" spans="1:13" s="1" customFormat="1" x14ac:dyDescent="0.35">
      <c r="A120" s="50"/>
      <c r="B120" s="61"/>
      <c r="C120" s="73"/>
      <c r="D120" s="43"/>
      <c r="E120" s="53"/>
      <c r="F120" s="53"/>
      <c r="G120" s="57"/>
      <c r="H120" s="91"/>
      <c r="I120" s="94"/>
      <c r="J120" s="46"/>
      <c r="K120" s="85"/>
      <c r="L120" s="88"/>
      <c r="M120" s="8"/>
    </row>
    <row r="121" spans="1:13" s="1" customFormat="1" x14ac:dyDescent="0.35">
      <c r="A121" s="50"/>
      <c r="B121" s="61"/>
      <c r="C121" s="73"/>
      <c r="D121" s="43"/>
      <c r="E121" s="53"/>
      <c r="F121" s="53"/>
      <c r="G121" s="57"/>
      <c r="H121" s="91"/>
      <c r="I121" s="94"/>
      <c r="J121" s="46"/>
      <c r="K121" s="85"/>
      <c r="L121" s="88"/>
      <c r="M121" s="8"/>
    </row>
    <row r="122" spans="1:13" s="1" customFormat="1" x14ac:dyDescent="0.35">
      <c r="A122" s="50"/>
      <c r="B122" s="61"/>
      <c r="C122" s="73"/>
      <c r="D122" s="43"/>
      <c r="E122" s="53"/>
      <c r="F122" s="53"/>
      <c r="G122" s="57"/>
      <c r="H122" s="91"/>
      <c r="I122" s="94"/>
      <c r="J122" s="46"/>
      <c r="K122" s="85"/>
      <c r="L122" s="88"/>
      <c r="M122" s="8"/>
    </row>
    <row r="123" spans="1:13" s="1" customFormat="1" x14ac:dyDescent="0.35">
      <c r="A123" s="50"/>
      <c r="B123" s="61"/>
      <c r="C123" s="73"/>
      <c r="D123" s="43"/>
      <c r="E123" s="53"/>
      <c r="F123" s="53"/>
      <c r="G123" s="57"/>
      <c r="H123" s="91"/>
      <c r="I123" s="94"/>
      <c r="J123" s="46"/>
      <c r="K123" s="85"/>
      <c r="L123" s="88"/>
      <c r="M123" s="8"/>
    </row>
    <row r="124" spans="1:13" s="1" customFormat="1" x14ac:dyDescent="0.35">
      <c r="A124" s="50"/>
      <c r="B124" s="62"/>
      <c r="C124" s="73"/>
      <c r="D124" s="43"/>
      <c r="E124" s="54"/>
      <c r="F124" s="54"/>
      <c r="G124" s="58"/>
      <c r="H124" s="91"/>
      <c r="I124" s="94"/>
      <c r="J124" s="46"/>
      <c r="K124" s="85"/>
      <c r="L124" s="88"/>
      <c r="M124" s="8"/>
    </row>
    <row r="125" spans="1:13" s="1" customFormat="1" x14ac:dyDescent="0.35">
      <c r="A125" s="50"/>
      <c r="B125" s="62"/>
      <c r="C125" s="73"/>
      <c r="D125" s="43"/>
      <c r="E125" s="54"/>
      <c r="F125" s="54"/>
      <c r="G125" s="58"/>
      <c r="H125" s="91"/>
      <c r="I125" s="94"/>
      <c r="J125" s="46"/>
      <c r="K125" s="85"/>
      <c r="L125" s="88"/>
      <c r="M125" s="8"/>
    </row>
    <row r="126" spans="1:13" s="1" customFormat="1" x14ac:dyDescent="0.35">
      <c r="A126" s="50"/>
      <c r="B126" s="62"/>
      <c r="C126" s="73"/>
      <c r="D126" s="43"/>
      <c r="E126" s="54"/>
      <c r="F126" s="54"/>
      <c r="G126" s="58"/>
      <c r="H126" s="91"/>
      <c r="I126" s="94"/>
      <c r="J126" s="46"/>
      <c r="K126" s="85"/>
      <c r="L126" s="88"/>
      <c r="M126" s="8"/>
    </row>
    <row r="127" spans="1:13" s="1" customFormat="1" x14ac:dyDescent="0.35">
      <c r="A127" s="50"/>
      <c r="B127" s="62"/>
      <c r="C127" s="48" t="str">
        <f>IF(C114="Ostatní", "Specifikujte pozici/roli v textovém poli:", "")</f>
        <v/>
      </c>
      <c r="D127" s="43"/>
      <c r="E127" s="54"/>
      <c r="F127" s="54"/>
      <c r="G127" s="58"/>
      <c r="H127" s="91"/>
      <c r="I127" s="94"/>
      <c r="J127" s="46"/>
      <c r="K127" s="85"/>
      <c r="L127" s="88"/>
      <c r="M127" s="8"/>
    </row>
    <row r="128" spans="1:13" s="1" customFormat="1" x14ac:dyDescent="0.35">
      <c r="A128" s="50"/>
      <c r="B128" s="62"/>
      <c r="C128" s="48"/>
      <c r="D128" s="43"/>
      <c r="E128" s="54"/>
      <c r="F128" s="54"/>
      <c r="G128" s="58"/>
      <c r="H128" s="91"/>
      <c r="I128" s="94"/>
      <c r="J128" s="46"/>
      <c r="K128" s="85"/>
      <c r="L128" s="88"/>
      <c r="M128" s="8"/>
    </row>
    <row r="129" spans="1:13" s="1" customFormat="1" ht="15" thickBot="1" x14ac:dyDescent="0.4">
      <c r="A129" s="51"/>
      <c r="B129" s="63"/>
      <c r="C129" s="30" t="str">
        <f>IF(C114="Ostatní", "...", "")</f>
        <v/>
      </c>
      <c r="D129" s="41"/>
      <c r="E129" s="55"/>
      <c r="F129" s="55"/>
      <c r="G129" s="59"/>
      <c r="H129" s="92"/>
      <c r="I129" s="95"/>
      <c r="J129" s="47"/>
      <c r="K129" s="86"/>
      <c r="L129" s="89"/>
      <c r="M129" s="8"/>
    </row>
    <row r="130" spans="1:13" s="1" customFormat="1" x14ac:dyDescent="0.35">
      <c r="A130" s="50">
        <v>8</v>
      </c>
      <c r="B130" s="60"/>
      <c r="C130" s="72"/>
      <c r="D130" s="42"/>
      <c r="E130" s="52"/>
      <c r="F130" s="52"/>
      <c r="G130" s="56"/>
      <c r="H130" s="90"/>
      <c r="I130" s="93">
        <v>0</v>
      </c>
      <c r="J130" s="45">
        <v>1</v>
      </c>
      <c r="K130" s="84">
        <f>ROUNDDOWN(((I130*J130)+(I134*J134)+(I138*J138)+(I142*J142)),2)</f>
        <v>0</v>
      </c>
      <c r="L130" s="87">
        <f>IF('Pracovní pozice - detail'!B130:B145="A",K130*'Přehled výkonnostních skupin'!$L$4,IF('Pracovní pozice - detail'!B130:B145="B",K130*'Přehled výkonnostních skupin'!$L$5,IF('Pracovní pozice - detail'!B130:B145="C",K130*'Přehled výkonnostních skupin'!$L$6,IF('Pracovní pozice - detail'!B130:B145="AA",K130*'Přehled výkonnostních skupin'!$L$9,IF('Pracovní pozice - detail'!B130:B145="CC",K130*'Přehled výkonnostních skupin'!$L$10,0)))))</f>
        <v>0</v>
      </c>
      <c r="M130" s="8"/>
    </row>
    <row r="131" spans="1:13" s="1" customFormat="1" x14ac:dyDescent="0.35">
      <c r="A131" s="50"/>
      <c r="B131" s="61"/>
      <c r="C131" s="73"/>
      <c r="D131" s="43"/>
      <c r="E131" s="53"/>
      <c r="F131" s="53"/>
      <c r="G131" s="57"/>
      <c r="H131" s="91"/>
      <c r="I131" s="94"/>
      <c r="J131" s="46"/>
      <c r="K131" s="85"/>
      <c r="L131" s="88"/>
      <c r="M131" s="8"/>
    </row>
    <row r="132" spans="1:13" s="1" customFormat="1" x14ac:dyDescent="0.35">
      <c r="A132" s="50"/>
      <c r="B132" s="61"/>
      <c r="C132" s="73"/>
      <c r="D132" s="43"/>
      <c r="E132" s="53"/>
      <c r="F132" s="53"/>
      <c r="G132" s="57"/>
      <c r="H132" s="91"/>
      <c r="I132" s="94"/>
      <c r="J132" s="46"/>
      <c r="K132" s="85"/>
      <c r="L132" s="88"/>
      <c r="M132" s="8"/>
    </row>
    <row r="133" spans="1:13" s="1" customFormat="1" x14ac:dyDescent="0.35">
      <c r="A133" s="50"/>
      <c r="B133" s="61"/>
      <c r="C133" s="73"/>
      <c r="D133" s="43"/>
      <c r="E133" s="53"/>
      <c r="F133" s="53"/>
      <c r="G133" s="57"/>
      <c r="H133" s="91"/>
      <c r="I133" s="94"/>
      <c r="J133" s="46"/>
      <c r="K133" s="85"/>
      <c r="L133" s="88"/>
      <c r="M133" s="8"/>
    </row>
    <row r="134" spans="1:13" s="1" customFormat="1" x14ac:dyDescent="0.35">
      <c r="A134" s="50"/>
      <c r="B134" s="61"/>
      <c r="C134" s="73"/>
      <c r="D134" s="43"/>
      <c r="E134" s="53"/>
      <c r="F134" s="53"/>
      <c r="G134" s="57"/>
      <c r="H134" s="91"/>
      <c r="I134" s="94"/>
      <c r="J134" s="46"/>
      <c r="K134" s="85"/>
      <c r="L134" s="88"/>
      <c r="M134" s="8"/>
    </row>
    <row r="135" spans="1:13" s="1" customFormat="1" x14ac:dyDescent="0.35">
      <c r="A135" s="50"/>
      <c r="B135" s="61"/>
      <c r="C135" s="73"/>
      <c r="D135" s="43"/>
      <c r="E135" s="53"/>
      <c r="F135" s="53"/>
      <c r="G135" s="57"/>
      <c r="H135" s="91"/>
      <c r="I135" s="94"/>
      <c r="J135" s="46"/>
      <c r="K135" s="85"/>
      <c r="L135" s="88"/>
      <c r="M135" s="8"/>
    </row>
    <row r="136" spans="1:13" s="1" customFormat="1" x14ac:dyDescent="0.35">
      <c r="A136" s="50"/>
      <c r="B136" s="61"/>
      <c r="C136" s="73"/>
      <c r="D136" s="43"/>
      <c r="E136" s="53"/>
      <c r="F136" s="53"/>
      <c r="G136" s="57"/>
      <c r="H136" s="91"/>
      <c r="I136" s="94"/>
      <c r="J136" s="46"/>
      <c r="K136" s="85"/>
      <c r="L136" s="88"/>
      <c r="M136" s="8"/>
    </row>
    <row r="137" spans="1:13" s="1" customFormat="1" x14ac:dyDescent="0.35">
      <c r="A137" s="50"/>
      <c r="B137" s="61"/>
      <c r="C137" s="73"/>
      <c r="D137" s="43"/>
      <c r="E137" s="53"/>
      <c r="F137" s="53"/>
      <c r="G137" s="57"/>
      <c r="H137" s="91"/>
      <c r="I137" s="94"/>
      <c r="J137" s="46"/>
      <c r="K137" s="85"/>
      <c r="L137" s="88"/>
      <c r="M137" s="8"/>
    </row>
    <row r="138" spans="1:13" s="1" customFormat="1" x14ac:dyDescent="0.35">
      <c r="A138" s="50"/>
      <c r="B138" s="61"/>
      <c r="C138" s="73"/>
      <c r="D138" s="43"/>
      <c r="E138" s="53"/>
      <c r="F138" s="53"/>
      <c r="G138" s="57"/>
      <c r="H138" s="91"/>
      <c r="I138" s="94"/>
      <c r="J138" s="46"/>
      <c r="K138" s="85"/>
      <c r="L138" s="88"/>
      <c r="M138" s="8"/>
    </row>
    <row r="139" spans="1:13" s="1" customFormat="1" x14ac:dyDescent="0.35">
      <c r="A139" s="50"/>
      <c r="B139" s="61"/>
      <c r="C139" s="73"/>
      <c r="D139" s="43"/>
      <c r="E139" s="53"/>
      <c r="F139" s="53"/>
      <c r="G139" s="57"/>
      <c r="H139" s="91"/>
      <c r="I139" s="94"/>
      <c r="J139" s="46"/>
      <c r="K139" s="85"/>
      <c r="L139" s="88"/>
      <c r="M139" s="8"/>
    </row>
    <row r="140" spans="1:13" s="1" customFormat="1" x14ac:dyDescent="0.35">
      <c r="A140" s="50"/>
      <c r="B140" s="62"/>
      <c r="C140" s="73"/>
      <c r="D140" s="43"/>
      <c r="E140" s="54"/>
      <c r="F140" s="54"/>
      <c r="G140" s="58"/>
      <c r="H140" s="91"/>
      <c r="I140" s="94"/>
      <c r="J140" s="46"/>
      <c r="K140" s="85"/>
      <c r="L140" s="88"/>
      <c r="M140" s="8"/>
    </row>
    <row r="141" spans="1:13" s="1" customFormat="1" x14ac:dyDescent="0.35">
      <c r="A141" s="50"/>
      <c r="B141" s="62"/>
      <c r="C141" s="73"/>
      <c r="D141" s="43"/>
      <c r="E141" s="54"/>
      <c r="F141" s="54"/>
      <c r="G141" s="58"/>
      <c r="H141" s="91"/>
      <c r="I141" s="94"/>
      <c r="J141" s="46"/>
      <c r="K141" s="85"/>
      <c r="L141" s="88"/>
      <c r="M141" s="8"/>
    </row>
    <row r="142" spans="1:13" s="1" customFormat="1" x14ac:dyDescent="0.35">
      <c r="A142" s="50"/>
      <c r="B142" s="62"/>
      <c r="C142" s="73"/>
      <c r="D142" s="43"/>
      <c r="E142" s="54"/>
      <c r="F142" s="54"/>
      <c r="G142" s="58"/>
      <c r="H142" s="91"/>
      <c r="I142" s="94"/>
      <c r="J142" s="46"/>
      <c r="K142" s="85"/>
      <c r="L142" s="88"/>
      <c r="M142" s="8"/>
    </row>
    <row r="143" spans="1:13" s="1" customFormat="1" x14ac:dyDescent="0.35">
      <c r="A143" s="50"/>
      <c r="B143" s="62"/>
      <c r="C143" s="48" t="str">
        <f>IF(C130="Ostatní", "Specifikujte pozici/roli v textovém poli:", "")</f>
        <v/>
      </c>
      <c r="D143" s="43"/>
      <c r="E143" s="54"/>
      <c r="F143" s="54"/>
      <c r="G143" s="58"/>
      <c r="H143" s="91"/>
      <c r="I143" s="94"/>
      <c r="J143" s="46"/>
      <c r="K143" s="85"/>
      <c r="L143" s="88"/>
      <c r="M143" s="8"/>
    </row>
    <row r="144" spans="1:13" s="1" customFormat="1" x14ac:dyDescent="0.35">
      <c r="A144" s="50"/>
      <c r="B144" s="62"/>
      <c r="C144" s="48"/>
      <c r="D144" s="43"/>
      <c r="E144" s="54"/>
      <c r="F144" s="54"/>
      <c r="G144" s="58"/>
      <c r="H144" s="91"/>
      <c r="I144" s="94"/>
      <c r="J144" s="46"/>
      <c r="K144" s="85"/>
      <c r="L144" s="88"/>
      <c r="M144" s="8"/>
    </row>
    <row r="145" spans="1:13" s="1" customFormat="1" ht="15" thickBot="1" x14ac:dyDescent="0.4">
      <c r="A145" s="51"/>
      <c r="B145" s="63"/>
      <c r="C145" s="30" t="str">
        <f>IF(C130="Ostatní", "...", "")</f>
        <v/>
      </c>
      <c r="D145" s="41"/>
      <c r="E145" s="55"/>
      <c r="F145" s="55"/>
      <c r="G145" s="59"/>
      <c r="H145" s="92"/>
      <c r="I145" s="95"/>
      <c r="J145" s="47"/>
      <c r="K145" s="86"/>
      <c r="L145" s="89"/>
      <c r="M145" s="8"/>
    </row>
    <row r="146" spans="1:13" s="1" customFormat="1" x14ac:dyDescent="0.35">
      <c r="A146" s="50">
        <v>9</v>
      </c>
      <c r="B146" s="60"/>
      <c r="C146" s="72"/>
      <c r="D146" s="42"/>
      <c r="E146" s="52"/>
      <c r="F146" s="52"/>
      <c r="G146" s="56"/>
      <c r="H146" s="90"/>
      <c r="I146" s="93">
        <v>0</v>
      </c>
      <c r="J146" s="45">
        <v>1</v>
      </c>
      <c r="K146" s="84">
        <f>ROUNDDOWN(((I146*J146)+(I150*J150)+(I154*J154)+(I158*J158)),2)</f>
        <v>0</v>
      </c>
      <c r="L146" s="87">
        <f>IF('Pracovní pozice - detail'!B146:B161="A",K146*'Přehled výkonnostních skupin'!$L$4,IF('Pracovní pozice - detail'!B146:B161="B",K146*'Přehled výkonnostních skupin'!$L$5,IF('Pracovní pozice - detail'!B146:B161="C",K146*'Přehled výkonnostních skupin'!$L$6,IF('Pracovní pozice - detail'!B146:B161="AA",K146*'Přehled výkonnostních skupin'!$L$9,IF('Pracovní pozice - detail'!B146:B161="CC",K146*'Přehled výkonnostních skupin'!$L$10,0)))))</f>
        <v>0</v>
      </c>
      <c r="M146" s="8"/>
    </row>
    <row r="147" spans="1:13" s="1" customFormat="1" x14ac:dyDescent="0.35">
      <c r="A147" s="50"/>
      <c r="B147" s="61"/>
      <c r="C147" s="73"/>
      <c r="D147" s="43"/>
      <c r="E147" s="53"/>
      <c r="F147" s="53"/>
      <c r="G147" s="57"/>
      <c r="H147" s="91"/>
      <c r="I147" s="94"/>
      <c r="J147" s="46"/>
      <c r="K147" s="85"/>
      <c r="L147" s="88"/>
      <c r="M147" s="8"/>
    </row>
    <row r="148" spans="1:13" s="1" customFormat="1" x14ac:dyDescent="0.35">
      <c r="A148" s="50"/>
      <c r="B148" s="61"/>
      <c r="C148" s="73"/>
      <c r="D148" s="43"/>
      <c r="E148" s="53"/>
      <c r="F148" s="53"/>
      <c r="G148" s="57"/>
      <c r="H148" s="91"/>
      <c r="I148" s="94"/>
      <c r="J148" s="46"/>
      <c r="K148" s="85"/>
      <c r="L148" s="88"/>
      <c r="M148" s="8"/>
    </row>
    <row r="149" spans="1:13" s="1" customFormat="1" x14ac:dyDescent="0.35">
      <c r="A149" s="50"/>
      <c r="B149" s="61"/>
      <c r="C149" s="73"/>
      <c r="D149" s="43"/>
      <c r="E149" s="53"/>
      <c r="F149" s="53"/>
      <c r="G149" s="57"/>
      <c r="H149" s="91"/>
      <c r="I149" s="94"/>
      <c r="J149" s="46"/>
      <c r="K149" s="85"/>
      <c r="L149" s="88"/>
      <c r="M149" s="8"/>
    </row>
    <row r="150" spans="1:13" s="1" customFormat="1" x14ac:dyDescent="0.35">
      <c r="A150" s="50"/>
      <c r="B150" s="61"/>
      <c r="C150" s="73"/>
      <c r="D150" s="43"/>
      <c r="E150" s="53"/>
      <c r="F150" s="53"/>
      <c r="G150" s="57"/>
      <c r="H150" s="91"/>
      <c r="I150" s="94"/>
      <c r="J150" s="46"/>
      <c r="K150" s="85"/>
      <c r="L150" s="88"/>
      <c r="M150" s="8"/>
    </row>
    <row r="151" spans="1:13" s="1" customFormat="1" x14ac:dyDescent="0.35">
      <c r="A151" s="50"/>
      <c r="B151" s="61"/>
      <c r="C151" s="73"/>
      <c r="D151" s="43"/>
      <c r="E151" s="53"/>
      <c r="F151" s="53"/>
      <c r="G151" s="57"/>
      <c r="H151" s="91"/>
      <c r="I151" s="94"/>
      <c r="J151" s="46"/>
      <c r="K151" s="85"/>
      <c r="L151" s="88"/>
      <c r="M151" s="8"/>
    </row>
    <row r="152" spans="1:13" s="1" customFormat="1" x14ac:dyDescent="0.35">
      <c r="A152" s="50"/>
      <c r="B152" s="61"/>
      <c r="C152" s="73"/>
      <c r="D152" s="43"/>
      <c r="E152" s="53"/>
      <c r="F152" s="53"/>
      <c r="G152" s="57"/>
      <c r="H152" s="91"/>
      <c r="I152" s="94"/>
      <c r="J152" s="46"/>
      <c r="K152" s="85"/>
      <c r="L152" s="88"/>
      <c r="M152" s="8"/>
    </row>
    <row r="153" spans="1:13" s="1" customFormat="1" x14ac:dyDescent="0.35">
      <c r="A153" s="50"/>
      <c r="B153" s="61"/>
      <c r="C153" s="73"/>
      <c r="D153" s="43"/>
      <c r="E153" s="53"/>
      <c r="F153" s="53"/>
      <c r="G153" s="57"/>
      <c r="H153" s="91"/>
      <c r="I153" s="94"/>
      <c r="J153" s="46"/>
      <c r="K153" s="85"/>
      <c r="L153" s="88"/>
      <c r="M153" s="8"/>
    </row>
    <row r="154" spans="1:13" s="1" customFormat="1" x14ac:dyDescent="0.35">
      <c r="A154" s="50"/>
      <c r="B154" s="61"/>
      <c r="C154" s="73"/>
      <c r="D154" s="43"/>
      <c r="E154" s="53"/>
      <c r="F154" s="53"/>
      <c r="G154" s="57"/>
      <c r="H154" s="91"/>
      <c r="I154" s="94"/>
      <c r="J154" s="46"/>
      <c r="K154" s="85"/>
      <c r="L154" s="88"/>
      <c r="M154" s="8"/>
    </row>
    <row r="155" spans="1:13" s="1" customFormat="1" x14ac:dyDescent="0.35">
      <c r="A155" s="50"/>
      <c r="B155" s="61"/>
      <c r="C155" s="73"/>
      <c r="D155" s="43"/>
      <c r="E155" s="53"/>
      <c r="F155" s="53"/>
      <c r="G155" s="57"/>
      <c r="H155" s="91"/>
      <c r="I155" s="94"/>
      <c r="J155" s="46"/>
      <c r="K155" s="85"/>
      <c r="L155" s="88"/>
      <c r="M155" s="8"/>
    </row>
    <row r="156" spans="1:13" s="1" customFormat="1" x14ac:dyDescent="0.35">
      <c r="A156" s="50"/>
      <c r="B156" s="62"/>
      <c r="C156" s="73"/>
      <c r="D156" s="43"/>
      <c r="E156" s="54"/>
      <c r="F156" s="54"/>
      <c r="G156" s="58"/>
      <c r="H156" s="91"/>
      <c r="I156" s="94"/>
      <c r="J156" s="46"/>
      <c r="K156" s="85"/>
      <c r="L156" s="88"/>
      <c r="M156" s="8"/>
    </row>
    <row r="157" spans="1:13" s="1" customFormat="1" x14ac:dyDescent="0.35">
      <c r="A157" s="50"/>
      <c r="B157" s="62"/>
      <c r="C157" s="73"/>
      <c r="D157" s="43"/>
      <c r="E157" s="54"/>
      <c r="F157" s="54"/>
      <c r="G157" s="58"/>
      <c r="H157" s="91"/>
      <c r="I157" s="94"/>
      <c r="J157" s="46"/>
      <c r="K157" s="85"/>
      <c r="L157" s="88"/>
      <c r="M157" s="8"/>
    </row>
    <row r="158" spans="1:13" s="1" customFormat="1" x14ac:dyDescent="0.35">
      <c r="A158" s="50"/>
      <c r="B158" s="62"/>
      <c r="C158" s="73"/>
      <c r="D158" s="43"/>
      <c r="E158" s="54"/>
      <c r="F158" s="54"/>
      <c r="G158" s="58"/>
      <c r="H158" s="91"/>
      <c r="I158" s="94"/>
      <c r="J158" s="46"/>
      <c r="K158" s="85"/>
      <c r="L158" s="88"/>
      <c r="M158" s="8"/>
    </row>
    <row r="159" spans="1:13" s="1" customFormat="1" x14ac:dyDescent="0.35">
      <c r="A159" s="50"/>
      <c r="B159" s="62"/>
      <c r="C159" s="48" t="str">
        <f>IF(C146="Ostatní", "Specifikujte pozici/roli v textovém poli:", "")</f>
        <v/>
      </c>
      <c r="D159" s="43"/>
      <c r="E159" s="54"/>
      <c r="F159" s="54"/>
      <c r="G159" s="58"/>
      <c r="H159" s="91"/>
      <c r="I159" s="94"/>
      <c r="J159" s="46"/>
      <c r="K159" s="85"/>
      <c r="L159" s="88"/>
      <c r="M159" s="8"/>
    </row>
    <row r="160" spans="1:13" s="1" customFormat="1" x14ac:dyDescent="0.35">
      <c r="A160" s="50"/>
      <c r="B160" s="62"/>
      <c r="C160" s="48"/>
      <c r="D160" s="43"/>
      <c r="E160" s="54"/>
      <c r="F160" s="54"/>
      <c r="G160" s="58"/>
      <c r="H160" s="91"/>
      <c r="I160" s="94"/>
      <c r="J160" s="46"/>
      <c r="K160" s="85"/>
      <c r="L160" s="88"/>
      <c r="M160" s="8"/>
    </row>
    <row r="161" spans="1:13" s="1" customFormat="1" ht="15" thickBot="1" x14ac:dyDescent="0.4">
      <c r="A161" s="51"/>
      <c r="B161" s="63"/>
      <c r="C161" s="30" t="str">
        <f>IF(C146="Ostatní", "...", "")</f>
        <v/>
      </c>
      <c r="D161" s="41"/>
      <c r="E161" s="55"/>
      <c r="F161" s="55"/>
      <c r="G161" s="59"/>
      <c r="H161" s="92"/>
      <c r="I161" s="95"/>
      <c r="J161" s="47"/>
      <c r="K161" s="86"/>
      <c r="L161" s="89"/>
      <c r="M161" s="8"/>
    </row>
    <row r="162" spans="1:13" s="1" customFormat="1" x14ac:dyDescent="0.35">
      <c r="A162" s="50">
        <v>10</v>
      </c>
      <c r="B162" s="60"/>
      <c r="C162" s="72"/>
      <c r="D162" s="42"/>
      <c r="E162" s="52"/>
      <c r="F162" s="52"/>
      <c r="G162" s="56"/>
      <c r="H162" s="90"/>
      <c r="I162" s="93">
        <v>0</v>
      </c>
      <c r="J162" s="45">
        <v>1</v>
      </c>
      <c r="K162" s="84">
        <f>ROUNDDOWN(((I162*J162)+(I166*J166)+(I170*J170)+(I174*J174)),2)</f>
        <v>0</v>
      </c>
      <c r="L162" s="87">
        <f>IF('Pracovní pozice - detail'!B162:B177="A",K162*'Přehled výkonnostních skupin'!$L$4,IF('Pracovní pozice - detail'!B162:B177="B",K162*'Přehled výkonnostních skupin'!$L$5,IF('Pracovní pozice - detail'!B162:B177="C",K162*'Přehled výkonnostních skupin'!$L$6,IF('Pracovní pozice - detail'!B162:B177="AA",K162*'Přehled výkonnostních skupin'!$L$9,IF('Pracovní pozice - detail'!B162:B177="CC",K162*'Přehled výkonnostních skupin'!$L$10,0)))))</f>
        <v>0</v>
      </c>
      <c r="M162" s="8"/>
    </row>
    <row r="163" spans="1:13" s="1" customFormat="1" x14ac:dyDescent="0.35">
      <c r="A163" s="50"/>
      <c r="B163" s="61"/>
      <c r="C163" s="73"/>
      <c r="D163" s="43"/>
      <c r="E163" s="53"/>
      <c r="F163" s="53"/>
      <c r="G163" s="57"/>
      <c r="H163" s="91"/>
      <c r="I163" s="94"/>
      <c r="J163" s="46"/>
      <c r="K163" s="85"/>
      <c r="L163" s="88"/>
      <c r="M163" s="8"/>
    </row>
    <row r="164" spans="1:13" s="1" customFormat="1" x14ac:dyDescent="0.35">
      <c r="A164" s="50"/>
      <c r="B164" s="61"/>
      <c r="C164" s="73"/>
      <c r="D164" s="43"/>
      <c r="E164" s="53"/>
      <c r="F164" s="53"/>
      <c r="G164" s="57"/>
      <c r="H164" s="91"/>
      <c r="I164" s="94"/>
      <c r="J164" s="46"/>
      <c r="K164" s="85"/>
      <c r="L164" s="88"/>
      <c r="M164" s="8"/>
    </row>
    <row r="165" spans="1:13" s="1" customFormat="1" x14ac:dyDescent="0.35">
      <c r="A165" s="50"/>
      <c r="B165" s="61"/>
      <c r="C165" s="73"/>
      <c r="D165" s="43"/>
      <c r="E165" s="53"/>
      <c r="F165" s="53"/>
      <c r="G165" s="57"/>
      <c r="H165" s="91"/>
      <c r="I165" s="94"/>
      <c r="J165" s="46"/>
      <c r="K165" s="85"/>
      <c r="L165" s="88"/>
      <c r="M165" s="8"/>
    </row>
    <row r="166" spans="1:13" s="1" customFormat="1" x14ac:dyDescent="0.35">
      <c r="A166" s="50"/>
      <c r="B166" s="61"/>
      <c r="C166" s="73"/>
      <c r="D166" s="43"/>
      <c r="E166" s="53"/>
      <c r="F166" s="53"/>
      <c r="G166" s="57"/>
      <c r="H166" s="91"/>
      <c r="I166" s="94"/>
      <c r="J166" s="46"/>
      <c r="K166" s="85"/>
      <c r="L166" s="88"/>
      <c r="M166" s="8"/>
    </row>
    <row r="167" spans="1:13" s="1" customFormat="1" x14ac:dyDescent="0.35">
      <c r="A167" s="50"/>
      <c r="B167" s="61"/>
      <c r="C167" s="73"/>
      <c r="D167" s="43"/>
      <c r="E167" s="53"/>
      <c r="F167" s="53"/>
      <c r="G167" s="57"/>
      <c r="H167" s="91"/>
      <c r="I167" s="94"/>
      <c r="J167" s="46"/>
      <c r="K167" s="85"/>
      <c r="L167" s="88"/>
      <c r="M167" s="8"/>
    </row>
    <row r="168" spans="1:13" s="1" customFormat="1" x14ac:dyDescent="0.35">
      <c r="A168" s="50"/>
      <c r="B168" s="61"/>
      <c r="C168" s="73"/>
      <c r="D168" s="43"/>
      <c r="E168" s="53"/>
      <c r="F168" s="53"/>
      <c r="G168" s="57"/>
      <c r="H168" s="91"/>
      <c r="I168" s="94"/>
      <c r="J168" s="46"/>
      <c r="K168" s="85"/>
      <c r="L168" s="88"/>
      <c r="M168" s="8"/>
    </row>
    <row r="169" spans="1:13" s="1" customFormat="1" x14ac:dyDescent="0.35">
      <c r="A169" s="50"/>
      <c r="B169" s="61"/>
      <c r="C169" s="73"/>
      <c r="D169" s="43"/>
      <c r="E169" s="53"/>
      <c r="F169" s="53"/>
      <c r="G169" s="57"/>
      <c r="H169" s="91"/>
      <c r="I169" s="94"/>
      <c r="J169" s="46"/>
      <c r="K169" s="85"/>
      <c r="L169" s="88"/>
      <c r="M169" s="8"/>
    </row>
    <row r="170" spans="1:13" s="1" customFormat="1" x14ac:dyDescent="0.35">
      <c r="A170" s="50"/>
      <c r="B170" s="61"/>
      <c r="C170" s="73"/>
      <c r="D170" s="43"/>
      <c r="E170" s="53"/>
      <c r="F170" s="53"/>
      <c r="G170" s="57"/>
      <c r="H170" s="91"/>
      <c r="I170" s="94"/>
      <c r="J170" s="46"/>
      <c r="K170" s="85"/>
      <c r="L170" s="88"/>
      <c r="M170" s="8"/>
    </row>
    <row r="171" spans="1:13" s="1" customFormat="1" x14ac:dyDescent="0.35">
      <c r="A171" s="50"/>
      <c r="B171" s="61"/>
      <c r="C171" s="73"/>
      <c r="D171" s="43"/>
      <c r="E171" s="53"/>
      <c r="F171" s="53"/>
      <c r="G171" s="57"/>
      <c r="H171" s="91"/>
      <c r="I171" s="94"/>
      <c r="J171" s="46"/>
      <c r="K171" s="85"/>
      <c r="L171" s="88"/>
      <c r="M171" s="8"/>
    </row>
    <row r="172" spans="1:13" s="1" customFormat="1" x14ac:dyDescent="0.35">
      <c r="A172" s="50"/>
      <c r="B172" s="62"/>
      <c r="C172" s="73"/>
      <c r="D172" s="43"/>
      <c r="E172" s="54"/>
      <c r="F172" s="54"/>
      <c r="G172" s="58"/>
      <c r="H172" s="91"/>
      <c r="I172" s="94"/>
      <c r="J172" s="46"/>
      <c r="K172" s="85"/>
      <c r="L172" s="88"/>
      <c r="M172" s="8"/>
    </row>
    <row r="173" spans="1:13" s="1" customFormat="1" x14ac:dyDescent="0.35">
      <c r="A173" s="50"/>
      <c r="B173" s="62"/>
      <c r="C173" s="73"/>
      <c r="D173" s="43"/>
      <c r="E173" s="54"/>
      <c r="F173" s="54"/>
      <c r="G173" s="58"/>
      <c r="H173" s="91"/>
      <c r="I173" s="94"/>
      <c r="J173" s="46"/>
      <c r="K173" s="85"/>
      <c r="L173" s="88"/>
      <c r="M173" s="8"/>
    </row>
    <row r="174" spans="1:13" s="1" customFormat="1" x14ac:dyDescent="0.35">
      <c r="A174" s="50"/>
      <c r="B174" s="62"/>
      <c r="C174" s="73"/>
      <c r="D174" s="43"/>
      <c r="E174" s="54"/>
      <c r="F174" s="54"/>
      <c r="G174" s="58"/>
      <c r="H174" s="91"/>
      <c r="I174" s="94"/>
      <c r="J174" s="46"/>
      <c r="K174" s="85"/>
      <c r="L174" s="88"/>
      <c r="M174" s="8"/>
    </row>
    <row r="175" spans="1:13" s="1" customFormat="1" x14ac:dyDescent="0.35">
      <c r="A175" s="50"/>
      <c r="B175" s="62"/>
      <c r="C175" s="48" t="str">
        <f>IF(C162="Ostatní", "Specifikujte pozici/roli v textovém poli:", "")</f>
        <v/>
      </c>
      <c r="D175" s="43"/>
      <c r="E175" s="54"/>
      <c r="F175" s="54"/>
      <c r="G175" s="58"/>
      <c r="H175" s="91"/>
      <c r="I175" s="94"/>
      <c r="J175" s="46"/>
      <c r="K175" s="85"/>
      <c r="L175" s="88"/>
      <c r="M175" s="8"/>
    </row>
    <row r="176" spans="1:13" s="1" customFormat="1" x14ac:dyDescent="0.35">
      <c r="A176" s="50"/>
      <c r="B176" s="62"/>
      <c r="C176" s="48"/>
      <c r="D176" s="43"/>
      <c r="E176" s="54"/>
      <c r="F176" s="54"/>
      <c r="G176" s="58"/>
      <c r="H176" s="91"/>
      <c r="I176" s="94"/>
      <c r="J176" s="46"/>
      <c r="K176" s="85"/>
      <c r="L176" s="88"/>
      <c r="M176" s="8"/>
    </row>
    <row r="177" spans="1:13" s="1" customFormat="1" ht="15" thickBot="1" x14ac:dyDescent="0.4">
      <c r="A177" s="51"/>
      <c r="B177" s="63"/>
      <c r="C177" s="30" t="str">
        <f>IF(C162="Ostatní", "...", "")</f>
        <v/>
      </c>
      <c r="D177" s="41"/>
      <c r="E177" s="55"/>
      <c r="F177" s="55"/>
      <c r="G177" s="59"/>
      <c r="H177" s="92"/>
      <c r="I177" s="95"/>
      <c r="J177" s="47"/>
      <c r="K177" s="86"/>
      <c r="L177" s="89"/>
      <c r="M177" s="8"/>
    </row>
    <row r="178" spans="1:13" s="1" customFormat="1" x14ac:dyDescent="0.35">
      <c r="A178" s="50">
        <v>11</v>
      </c>
      <c r="B178" s="60"/>
      <c r="C178" s="72"/>
      <c r="D178" s="42"/>
      <c r="E178" s="52"/>
      <c r="F178" s="52"/>
      <c r="G178" s="56"/>
      <c r="H178" s="90"/>
      <c r="I178" s="93">
        <v>0</v>
      </c>
      <c r="J178" s="45">
        <v>1</v>
      </c>
      <c r="K178" s="84">
        <f>ROUNDDOWN(((I178*J178)+(I182*J182)+(I186*J186)+(I190*J190)),2)</f>
        <v>0</v>
      </c>
      <c r="L178" s="87">
        <f>IF('Pracovní pozice - detail'!B178:B193="A",K178*'Přehled výkonnostních skupin'!$L$4,IF('Pracovní pozice - detail'!B178:B193="B",K178*'Přehled výkonnostních skupin'!$L$5,IF('Pracovní pozice - detail'!B178:B193="C",K178*'Přehled výkonnostních skupin'!$L$6,IF('Pracovní pozice - detail'!B178:B193="AA",K178*'Přehled výkonnostních skupin'!$L$9,IF('Pracovní pozice - detail'!B178:B193="CC",K178*'Přehled výkonnostních skupin'!$L$10,0)))))</f>
        <v>0</v>
      </c>
      <c r="M178" s="8"/>
    </row>
    <row r="179" spans="1:13" s="1" customFormat="1" x14ac:dyDescent="0.35">
      <c r="A179" s="50"/>
      <c r="B179" s="61"/>
      <c r="C179" s="73"/>
      <c r="D179" s="43"/>
      <c r="E179" s="53"/>
      <c r="F179" s="53"/>
      <c r="G179" s="57"/>
      <c r="H179" s="91"/>
      <c r="I179" s="94"/>
      <c r="J179" s="46"/>
      <c r="K179" s="85"/>
      <c r="L179" s="88"/>
      <c r="M179" s="8"/>
    </row>
    <row r="180" spans="1:13" s="1" customFormat="1" x14ac:dyDescent="0.35">
      <c r="A180" s="50"/>
      <c r="B180" s="61"/>
      <c r="C180" s="73"/>
      <c r="D180" s="43"/>
      <c r="E180" s="53"/>
      <c r="F180" s="53"/>
      <c r="G180" s="57"/>
      <c r="H180" s="91"/>
      <c r="I180" s="94"/>
      <c r="J180" s="46"/>
      <c r="K180" s="85"/>
      <c r="L180" s="88"/>
      <c r="M180" s="8"/>
    </row>
    <row r="181" spans="1:13" s="1" customFormat="1" x14ac:dyDescent="0.35">
      <c r="A181" s="50"/>
      <c r="B181" s="61"/>
      <c r="C181" s="73"/>
      <c r="D181" s="43"/>
      <c r="E181" s="53"/>
      <c r="F181" s="53"/>
      <c r="G181" s="57"/>
      <c r="H181" s="91"/>
      <c r="I181" s="94"/>
      <c r="J181" s="46"/>
      <c r="K181" s="85"/>
      <c r="L181" s="88"/>
      <c r="M181" s="8"/>
    </row>
    <row r="182" spans="1:13" s="1" customFormat="1" x14ac:dyDescent="0.35">
      <c r="A182" s="50"/>
      <c r="B182" s="61"/>
      <c r="C182" s="73"/>
      <c r="D182" s="43"/>
      <c r="E182" s="53"/>
      <c r="F182" s="53"/>
      <c r="G182" s="57"/>
      <c r="H182" s="91"/>
      <c r="I182" s="94"/>
      <c r="J182" s="46"/>
      <c r="K182" s="85"/>
      <c r="L182" s="88"/>
      <c r="M182" s="8"/>
    </row>
    <row r="183" spans="1:13" s="1" customFormat="1" x14ac:dyDescent="0.35">
      <c r="A183" s="50"/>
      <c r="B183" s="61"/>
      <c r="C183" s="73"/>
      <c r="D183" s="43"/>
      <c r="E183" s="53"/>
      <c r="F183" s="53"/>
      <c r="G183" s="57"/>
      <c r="H183" s="91"/>
      <c r="I183" s="94"/>
      <c r="J183" s="46"/>
      <c r="K183" s="85"/>
      <c r="L183" s="88"/>
      <c r="M183" s="8"/>
    </row>
    <row r="184" spans="1:13" s="1" customFormat="1" x14ac:dyDescent="0.35">
      <c r="A184" s="50"/>
      <c r="B184" s="61"/>
      <c r="C184" s="73"/>
      <c r="D184" s="43"/>
      <c r="E184" s="53"/>
      <c r="F184" s="53"/>
      <c r="G184" s="57"/>
      <c r="H184" s="91"/>
      <c r="I184" s="94"/>
      <c r="J184" s="46"/>
      <c r="K184" s="85"/>
      <c r="L184" s="88"/>
      <c r="M184" s="8"/>
    </row>
    <row r="185" spans="1:13" s="1" customFormat="1" x14ac:dyDescent="0.35">
      <c r="A185" s="50"/>
      <c r="B185" s="61"/>
      <c r="C185" s="73"/>
      <c r="D185" s="43"/>
      <c r="E185" s="53"/>
      <c r="F185" s="53"/>
      <c r="G185" s="57"/>
      <c r="H185" s="91"/>
      <c r="I185" s="94"/>
      <c r="J185" s="46"/>
      <c r="K185" s="85"/>
      <c r="L185" s="88"/>
      <c r="M185" s="8"/>
    </row>
    <row r="186" spans="1:13" s="1" customFormat="1" x14ac:dyDescent="0.35">
      <c r="A186" s="50"/>
      <c r="B186" s="61"/>
      <c r="C186" s="73"/>
      <c r="D186" s="43"/>
      <c r="E186" s="53"/>
      <c r="F186" s="53"/>
      <c r="G186" s="57"/>
      <c r="H186" s="91"/>
      <c r="I186" s="94"/>
      <c r="J186" s="46"/>
      <c r="K186" s="85"/>
      <c r="L186" s="88"/>
      <c r="M186" s="8"/>
    </row>
    <row r="187" spans="1:13" s="1" customFormat="1" x14ac:dyDescent="0.35">
      <c r="A187" s="50"/>
      <c r="B187" s="61"/>
      <c r="C187" s="73"/>
      <c r="D187" s="43"/>
      <c r="E187" s="53"/>
      <c r="F187" s="53"/>
      <c r="G187" s="57"/>
      <c r="H187" s="91"/>
      <c r="I187" s="94"/>
      <c r="J187" s="46"/>
      <c r="K187" s="85"/>
      <c r="L187" s="88"/>
      <c r="M187" s="8"/>
    </row>
    <row r="188" spans="1:13" s="1" customFormat="1" x14ac:dyDescent="0.35">
      <c r="A188" s="50"/>
      <c r="B188" s="62"/>
      <c r="C188" s="73"/>
      <c r="D188" s="43"/>
      <c r="E188" s="54"/>
      <c r="F188" s="54"/>
      <c r="G188" s="58"/>
      <c r="H188" s="91"/>
      <c r="I188" s="94"/>
      <c r="J188" s="46"/>
      <c r="K188" s="85"/>
      <c r="L188" s="88"/>
      <c r="M188" s="8"/>
    </row>
    <row r="189" spans="1:13" s="1" customFormat="1" x14ac:dyDescent="0.35">
      <c r="A189" s="50"/>
      <c r="B189" s="62"/>
      <c r="C189" s="73"/>
      <c r="D189" s="43"/>
      <c r="E189" s="54"/>
      <c r="F189" s="54"/>
      <c r="G189" s="58"/>
      <c r="H189" s="91"/>
      <c r="I189" s="94"/>
      <c r="J189" s="46"/>
      <c r="K189" s="85"/>
      <c r="L189" s="88"/>
      <c r="M189" s="8"/>
    </row>
    <row r="190" spans="1:13" s="1" customFormat="1" x14ac:dyDescent="0.35">
      <c r="A190" s="50"/>
      <c r="B190" s="62"/>
      <c r="C190" s="73"/>
      <c r="D190" s="43"/>
      <c r="E190" s="54"/>
      <c r="F190" s="54"/>
      <c r="G190" s="58"/>
      <c r="H190" s="91"/>
      <c r="I190" s="94"/>
      <c r="J190" s="46"/>
      <c r="K190" s="85"/>
      <c r="L190" s="88"/>
      <c r="M190" s="8"/>
    </row>
    <row r="191" spans="1:13" s="1" customFormat="1" x14ac:dyDescent="0.35">
      <c r="A191" s="50"/>
      <c r="B191" s="62"/>
      <c r="C191" s="48" t="str">
        <f>IF(C178="Ostatní", "Specifikujte pozici/roli v textovém poli:", "")</f>
        <v/>
      </c>
      <c r="D191" s="43"/>
      <c r="E191" s="54"/>
      <c r="F191" s="54"/>
      <c r="G191" s="58"/>
      <c r="H191" s="91"/>
      <c r="I191" s="94"/>
      <c r="J191" s="46"/>
      <c r="K191" s="85"/>
      <c r="L191" s="88"/>
      <c r="M191" s="8"/>
    </row>
    <row r="192" spans="1:13" s="1" customFormat="1" x14ac:dyDescent="0.35">
      <c r="A192" s="50"/>
      <c r="B192" s="62"/>
      <c r="C192" s="48"/>
      <c r="D192" s="43"/>
      <c r="E192" s="54"/>
      <c r="F192" s="54"/>
      <c r="G192" s="58"/>
      <c r="H192" s="91"/>
      <c r="I192" s="94"/>
      <c r="J192" s="46"/>
      <c r="K192" s="85"/>
      <c r="L192" s="88"/>
      <c r="M192" s="8"/>
    </row>
    <row r="193" spans="1:13" s="1" customFormat="1" ht="15" thickBot="1" x14ac:dyDescent="0.4">
      <c r="A193" s="51"/>
      <c r="B193" s="63"/>
      <c r="C193" s="30" t="str">
        <f>IF(C178="Ostatní", "...", "")</f>
        <v/>
      </c>
      <c r="D193" s="41"/>
      <c r="E193" s="55"/>
      <c r="F193" s="55"/>
      <c r="G193" s="59"/>
      <c r="H193" s="92"/>
      <c r="I193" s="95"/>
      <c r="J193" s="47"/>
      <c r="K193" s="86"/>
      <c r="L193" s="89"/>
      <c r="M193" s="8"/>
    </row>
    <row r="194" spans="1:13" s="1" customFormat="1" x14ac:dyDescent="0.35">
      <c r="A194" s="50">
        <v>12</v>
      </c>
      <c r="B194" s="60"/>
      <c r="C194" s="72"/>
      <c r="D194" s="42"/>
      <c r="E194" s="52"/>
      <c r="F194" s="52"/>
      <c r="G194" s="56"/>
      <c r="H194" s="90"/>
      <c r="I194" s="93">
        <v>0</v>
      </c>
      <c r="J194" s="45">
        <v>1</v>
      </c>
      <c r="K194" s="84">
        <f>ROUNDDOWN(((I194*J194)+(I198*J198)+(I202*J202)+(I206*J206)),2)</f>
        <v>0</v>
      </c>
      <c r="L194" s="87">
        <f>IF('Pracovní pozice - detail'!B194:B209="A",K194*'Přehled výkonnostních skupin'!$L$4,IF('Pracovní pozice - detail'!B194:B209="B",K194*'Přehled výkonnostních skupin'!$L$5,IF('Pracovní pozice - detail'!B194:B209="C",K194*'Přehled výkonnostních skupin'!$L$6,IF('Pracovní pozice - detail'!B194:B209="AA",K194*'Přehled výkonnostních skupin'!$L$9,IF('Pracovní pozice - detail'!B194:B209="CC",K194*'Přehled výkonnostních skupin'!$L$10,0)))))</f>
        <v>0</v>
      </c>
      <c r="M194" s="8"/>
    </row>
    <row r="195" spans="1:13" s="1" customFormat="1" x14ac:dyDescent="0.35">
      <c r="A195" s="50"/>
      <c r="B195" s="61"/>
      <c r="C195" s="73"/>
      <c r="D195" s="43"/>
      <c r="E195" s="53"/>
      <c r="F195" s="53"/>
      <c r="G195" s="57"/>
      <c r="H195" s="91"/>
      <c r="I195" s="94"/>
      <c r="J195" s="46"/>
      <c r="K195" s="85"/>
      <c r="L195" s="88"/>
      <c r="M195" s="8"/>
    </row>
    <row r="196" spans="1:13" s="1" customFormat="1" x14ac:dyDescent="0.35">
      <c r="A196" s="50"/>
      <c r="B196" s="61"/>
      <c r="C196" s="73"/>
      <c r="D196" s="43"/>
      <c r="E196" s="53"/>
      <c r="F196" s="53"/>
      <c r="G196" s="57"/>
      <c r="H196" s="91"/>
      <c r="I196" s="94"/>
      <c r="J196" s="46"/>
      <c r="K196" s="85"/>
      <c r="L196" s="88"/>
      <c r="M196" s="8"/>
    </row>
    <row r="197" spans="1:13" s="1" customFormat="1" x14ac:dyDescent="0.35">
      <c r="A197" s="50"/>
      <c r="B197" s="61"/>
      <c r="C197" s="73"/>
      <c r="D197" s="43"/>
      <c r="E197" s="53"/>
      <c r="F197" s="53"/>
      <c r="G197" s="57"/>
      <c r="H197" s="91"/>
      <c r="I197" s="94"/>
      <c r="J197" s="46"/>
      <c r="K197" s="85"/>
      <c r="L197" s="88"/>
      <c r="M197" s="8"/>
    </row>
    <row r="198" spans="1:13" s="1" customFormat="1" x14ac:dyDescent="0.35">
      <c r="A198" s="50"/>
      <c r="B198" s="61"/>
      <c r="C198" s="73"/>
      <c r="D198" s="43"/>
      <c r="E198" s="53"/>
      <c r="F198" s="53"/>
      <c r="G198" s="57"/>
      <c r="H198" s="91"/>
      <c r="I198" s="94"/>
      <c r="J198" s="46"/>
      <c r="K198" s="85"/>
      <c r="L198" s="88"/>
      <c r="M198" s="8"/>
    </row>
    <row r="199" spans="1:13" s="1" customFormat="1" x14ac:dyDescent="0.35">
      <c r="A199" s="50"/>
      <c r="B199" s="61"/>
      <c r="C199" s="73"/>
      <c r="D199" s="43"/>
      <c r="E199" s="53"/>
      <c r="F199" s="53"/>
      <c r="G199" s="57"/>
      <c r="H199" s="91"/>
      <c r="I199" s="94"/>
      <c r="J199" s="46"/>
      <c r="K199" s="85"/>
      <c r="L199" s="88"/>
      <c r="M199" s="8"/>
    </row>
    <row r="200" spans="1:13" s="1" customFormat="1" x14ac:dyDescent="0.35">
      <c r="A200" s="50"/>
      <c r="B200" s="61"/>
      <c r="C200" s="73"/>
      <c r="D200" s="43"/>
      <c r="E200" s="53"/>
      <c r="F200" s="53"/>
      <c r="G200" s="57"/>
      <c r="H200" s="91"/>
      <c r="I200" s="94"/>
      <c r="J200" s="46"/>
      <c r="K200" s="85"/>
      <c r="L200" s="88"/>
      <c r="M200" s="8"/>
    </row>
    <row r="201" spans="1:13" s="1" customFormat="1" x14ac:dyDescent="0.35">
      <c r="A201" s="50"/>
      <c r="B201" s="61"/>
      <c r="C201" s="73"/>
      <c r="D201" s="43"/>
      <c r="E201" s="53"/>
      <c r="F201" s="53"/>
      <c r="G201" s="57"/>
      <c r="H201" s="91"/>
      <c r="I201" s="94"/>
      <c r="J201" s="46"/>
      <c r="K201" s="85"/>
      <c r="L201" s="88"/>
      <c r="M201" s="8"/>
    </row>
    <row r="202" spans="1:13" s="1" customFormat="1" x14ac:dyDescent="0.35">
      <c r="A202" s="50"/>
      <c r="B202" s="61"/>
      <c r="C202" s="73"/>
      <c r="D202" s="43"/>
      <c r="E202" s="53"/>
      <c r="F202" s="53"/>
      <c r="G202" s="57"/>
      <c r="H202" s="91"/>
      <c r="I202" s="94"/>
      <c r="J202" s="46"/>
      <c r="K202" s="85"/>
      <c r="L202" s="88"/>
      <c r="M202" s="8"/>
    </row>
    <row r="203" spans="1:13" s="1" customFormat="1" x14ac:dyDescent="0.35">
      <c r="A203" s="50"/>
      <c r="B203" s="61"/>
      <c r="C203" s="73"/>
      <c r="D203" s="43"/>
      <c r="E203" s="53"/>
      <c r="F203" s="53"/>
      <c r="G203" s="57"/>
      <c r="H203" s="91"/>
      <c r="I203" s="94"/>
      <c r="J203" s="46"/>
      <c r="K203" s="85"/>
      <c r="L203" s="88"/>
      <c r="M203" s="8"/>
    </row>
    <row r="204" spans="1:13" s="1" customFormat="1" x14ac:dyDescent="0.35">
      <c r="A204" s="50"/>
      <c r="B204" s="62"/>
      <c r="C204" s="73"/>
      <c r="D204" s="43"/>
      <c r="E204" s="54"/>
      <c r="F204" s="54"/>
      <c r="G204" s="58"/>
      <c r="H204" s="91"/>
      <c r="I204" s="94"/>
      <c r="J204" s="46"/>
      <c r="K204" s="85"/>
      <c r="L204" s="88"/>
      <c r="M204" s="8"/>
    </row>
    <row r="205" spans="1:13" s="1" customFormat="1" x14ac:dyDescent="0.35">
      <c r="A205" s="50"/>
      <c r="B205" s="62"/>
      <c r="C205" s="73"/>
      <c r="D205" s="43"/>
      <c r="E205" s="54"/>
      <c r="F205" s="54"/>
      <c r="G205" s="58"/>
      <c r="H205" s="91"/>
      <c r="I205" s="94"/>
      <c r="J205" s="46"/>
      <c r="K205" s="85"/>
      <c r="L205" s="88"/>
      <c r="M205" s="8"/>
    </row>
    <row r="206" spans="1:13" s="1" customFormat="1" x14ac:dyDescent="0.35">
      <c r="A206" s="50"/>
      <c r="B206" s="62"/>
      <c r="C206" s="73"/>
      <c r="D206" s="43"/>
      <c r="E206" s="54"/>
      <c r="F206" s="54"/>
      <c r="G206" s="58"/>
      <c r="H206" s="91"/>
      <c r="I206" s="94"/>
      <c r="J206" s="46"/>
      <c r="K206" s="85"/>
      <c r="L206" s="88"/>
      <c r="M206" s="8"/>
    </row>
    <row r="207" spans="1:13" s="1" customFormat="1" x14ac:dyDescent="0.35">
      <c r="A207" s="50"/>
      <c r="B207" s="62"/>
      <c r="C207" s="48" t="str">
        <f>IF(C194="Ostatní", "Specifikujte pozici/roli v textovém poli:", "")</f>
        <v/>
      </c>
      <c r="D207" s="43"/>
      <c r="E207" s="54"/>
      <c r="F207" s="54"/>
      <c r="G207" s="58"/>
      <c r="H207" s="91"/>
      <c r="I207" s="94"/>
      <c r="J207" s="46"/>
      <c r="K207" s="85"/>
      <c r="L207" s="88"/>
      <c r="M207" s="8"/>
    </row>
    <row r="208" spans="1:13" s="1" customFormat="1" x14ac:dyDescent="0.35">
      <c r="A208" s="50"/>
      <c r="B208" s="62"/>
      <c r="C208" s="48"/>
      <c r="D208" s="43"/>
      <c r="E208" s="54"/>
      <c r="F208" s="54"/>
      <c r="G208" s="58"/>
      <c r="H208" s="91"/>
      <c r="I208" s="94"/>
      <c r="J208" s="46"/>
      <c r="K208" s="85"/>
      <c r="L208" s="88"/>
      <c r="M208" s="8"/>
    </row>
    <row r="209" spans="1:13" s="1" customFormat="1" ht="15" thickBot="1" x14ac:dyDescent="0.4">
      <c r="A209" s="51"/>
      <c r="B209" s="63"/>
      <c r="C209" s="30" t="str">
        <f>IF(C194="Ostatní", "...", "")</f>
        <v/>
      </c>
      <c r="D209" s="41"/>
      <c r="E209" s="55"/>
      <c r="F209" s="55"/>
      <c r="G209" s="59"/>
      <c r="H209" s="92"/>
      <c r="I209" s="95"/>
      <c r="J209" s="47"/>
      <c r="K209" s="86"/>
      <c r="L209" s="89"/>
      <c r="M209" s="8"/>
    </row>
    <row r="210" spans="1:13" s="1" customFormat="1" x14ac:dyDescent="0.35">
      <c r="A210" s="50">
        <v>13</v>
      </c>
      <c r="B210" s="60"/>
      <c r="C210" s="72"/>
      <c r="D210" s="42"/>
      <c r="E210" s="52"/>
      <c r="F210" s="52"/>
      <c r="G210" s="56"/>
      <c r="H210" s="90"/>
      <c r="I210" s="93">
        <v>0</v>
      </c>
      <c r="J210" s="45">
        <v>1</v>
      </c>
      <c r="K210" s="84">
        <f>ROUNDDOWN(((I210*J210)+(I214*J214)+(I218*J218)+(I222*J222)),2)</f>
        <v>0</v>
      </c>
      <c r="L210" s="87">
        <f>IF('Pracovní pozice - detail'!B210:B225="A",K210*'Přehled výkonnostních skupin'!$L$4,IF('Pracovní pozice - detail'!B210:B225="B",K210*'Přehled výkonnostních skupin'!$L$5,IF('Pracovní pozice - detail'!B210:B225="C",K210*'Přehled výkonnostních skupin'!$L$6,IF('Pracovní pozice - detail'!B210:B225="AA",K210*'Přehled výkonnostních skupin'!$L$9,IF('Pracovní pozice - detail'!B210:B225="CC",K210*'Přehled výkonnostních skupin'!$L$10,0)))))</f>
        <v>0</v>
      </c>
      <c r="M210" s="8"/>
    </row>
    <row r="211" spans="1:13" s="1" customFormat="1" x14ac:dyDescent="0.35">
      <c r="A211" s="50"/>
      <c r="B211" s="61"/>
      <c r="C211" s="73"/>
      <c r="D211" s="43"/>
      <c r="E211" s="53"/>
      <c r="F211" s="53"/>
      <c r="G211" s="57"/>
      <c r="H211" s="91"/>
      <c r="I211" s="94"/>
      <c r="J211" s="46"/>
      <c r="K211" s="85"/>
      <c r="L211" s="88"/>
      <c r="M211" s="8"/>
    </row>
    <row r="212" spans="1:13" s="1" customFormat="1" x14ac:dyDescent="0.35">
      <c r="A212" s="50"/>
      <c r="B212" s="61"/>
      <c r="C212" s="73"/>
      <c r="D212" s="43"/>
      <c r="E212" s="53"/>
      <c r="F212" s="53"/>
      <c r="G212" s="57"/>
      <c r="H212" s="91"/>
      <c r="I212" s="94"/>
      <c r="J212" s="46"/>
      <c r="K212" s="85"/>
      <c r="L212" s="88"/>
      <c r="M212" s="8"/>
    </row>
    <row r="213" spans="1:13" s="1" customFormat="1" x14ac:dyDescent="0.35">
      <c r="A213" s="50"/>
      <c r="B213" s="61"/>
      <c r="C213" s="73"/>
      <c r="D213" s="43"/>
      <c r="E213" s="53"/>
      <c r="F213" s="53"/>
      <c r="G213" s="57"/>
      <c r="H213" s="91"/>
      <c r="I213" s="94"/>
      <c r="J213" s="46"/>
      <c r="K213" s="85"/>
      <c r="L213" s="88"/>
      <c r="M213" s="8"/>
    </row>
    <row r="214" spans="1:13" s="1" customFormat="1" x14ac:dyDescent="0.35">
      <c r="A214" s="50"/>
      <c r="B214" s="61"/>
      <c r="C214" s="73"/>
      <c r="D214" s="43"/>
      <c r="E214" s="53"/>
      <c r="F214" s="53"/>
      <c r="G214" s="57"/>
      <c r="H214" s="91"/>
      <c r="I214" s="94"/>
      <c r="J214" s="46"/>
      <c r="K214" s="85"/>
      <c r="L214" s="88"/>
      <c r="M214" s="8"/>
    </row>
    <row r="215" spans="1:13" s="1" customFormat="1" x14ac:dyDescent="0.35">
      <c r="A215" s="50"/>
      <c r="B215" s="61"/>
      <c r="C215" s="73"/>
      <c r="D215" s="43"/>
      <c r="E215" s="53"/>
      <c r="F215" s="53"/>
      <c r="G215" s="57"/>
      <c r="H215" s="91"/>
      <c r="I215" s="94"/>
      <c r="J215" s="46"/>
      <c r="K215" s="85"/>
      <c r="L215" s="88"/>
      <c r="M215" s="8"/>
    </row>
    <row r="216" spans="1:13" s="1" customFormat="1" x14ac:dyDescent="0.35">
      <c r="A216" s="50"/>
      <c r="B216" s="61"/>
      <c r="C216" s="73"/>
      <c r="D216" s="43"/>
      <c r="E216" s="53"/>
      <c r="F216" s="53"/>
      <c r="G216" s="57"/>
      <c r="H216" s="91"/>
      <c r="I216" s="94"/>
      <c r="J216" s="46"/>
      <c r="K216" s="85"/>
      <c r="L216" s="88"/>
      <c r="M216" s="8"/>
    </row>
    <row r="217" spans="1:13" s="1" customFormat="1" x14ac:dyDescent="0.35">
      <c r="A217" s="50"/>
      <c r="B217" s="61"/>
      <c r="C217" s="73"/>
      <c r="D217" s="43"/>
      <c r="E217" s="53"/>
      <c r="F217" s="53"/>
      <c r="G217" s="57"/>
      <c r="H217" s="91"/>
      <c r="I217" s="94"/>
      <c r="J217" s="46"/>
      <c r="K217" s="85"/>
      <c r="L217" s="88"/>
      <c r="M217" s="8"/>
    </row>
    <row r="218" spans="1:13" s="1" customFormat="1" x14ac:dyDescent="0.35">
      <c r="A218" s="50"/>
      <c r="B218" s="61"/>
      <c r="C218" s="73"/>
      <c r="D218" s="43"/>
      <c r="E218" s="53"/>
      <c r="F218" s="53"/>
      <c r="G218" s="57"/>
      <c r="H218" s="91"/>
      <c r="I218" s="94"/>
      <c r="J218" s="46"/>
      <c r="K218" s="85"/>
      <c r="L218" s="88"/>
      <c r="M218" s="8"/>
    </row>
    <row r="219" spans="1:13" s="1" customFormat="1" x14ac:dyDescent="0.35">
      <c r="A219" s="50"/>
      <c r="B219" s="61"/>
      <c r="C219" s="73"/>
      <c r="D219" s="43"/>
      <c r="E219" s="53"/>
      <c r="F219" s="53"/>
      <c r="G219" s="57"/>
      <c r="H219" s="91"/>
      <c r="I219" s="94"/>
      <c r="J219" s="46"/>
      <c r="K219" s="85"/>
      <c r="L219" s="88"/>
      <c r="M219" s="8"/>
    </row>
    <row r="220" spans="1:13" s="1" customFormat="1" x14ac:dyDescent="0.35">
      <c r="A220" s="50"/>
      <c r="B220" s="62"/>
      <c r="C220" s="73"/>
      <c r="D220" s="43"/>
      <c r="E220" s="54"/>
      <c r="F220" s="54"/>
      <c r="G220" s="58"/>
      <c r="H220" s="91"/>
      <c r="I220" s="94"/>
      <c r="J220" s="46"/>
      <c r="K220" s="85"/>
      <c r="L220" s="88"/>
      <c r="M220" s="8"/>
    </row>
    <row r="221" spans="1:13" s="1" customFormat="1" x14ac:dyDescent="0.35">
      <c r="A221" s="50"/>
      <c r="B221" s="62"/>
      <c r="C221" s="73"/>
      <c r="D221" s="43"/>
      <c r="E221" s="54"/>
      <c r="F221" s="54"/>
      <c r="G221" s="58"/>
      <c r="H221" s="91"/>
      <c r="I221" s="94"/>
      <c r="J221" s="46"/>
      <c r="K221" s="85"/>
      <c r="L221" s="88"/>
      <c r="M221" s="8"/>
    </row>
    <row r="222" spans="1:13" s="1" customFormat="1" x14ac:dyDescent="0.35">
      <c r="A222" s="50"/>
      <c r="B222" s="62"/>
      <c r="C222" s="73"/>
      <c r="D222" s="43"/>
      <c r="E222" s="54"/>
      <c r="F222" s="54"/>
      <c r="G222" s="58"/>
      <c r="H222" s="91"/>
      <c r="I222" s="94"/>
      <c r="J222" s="46"/>
      <c r="K222" s="85"/>
      <c r="L222" s="88"/>
      <c r="M222" s="8"/>
    </row>
    <row r="223" spans="1:13" s="1" customFormat="1" x14ac:dyDescent="0.35">
      <c r="A223" s="50"/>
      <c r="B223" s="62"/>
      <c r="C223" s="48" t="str">
        <f>IF(C210="Ostatní", "Specifikujte pozici/roli v textovém poli:", "")</f>
        <v/>
      </c>
      <c r="D223" s="43"/>
      <c r="E223" s="54"/>
      <c r="F223" s="54"/>
      <c r="G223" s="58"/>
      <c r="H223" s="91"/>
      <c r="I223" s="94"/>
      <c r="J223" s="46"/>
      <c r="K223" s="85"/>
      <c r="L223" s="88"/>
      <c r="M223" s="8"/>
    </row>
    <row r="224" spans="1:13" s="1" customFormat="1" x14ac:dyDescent="0.35">
      <c r="A224" s="50"/>
      <c r="B224" s="62"/>
      <c r="C224" s="48"/>
      <c r="D224" s="43"/>
      <c r="E224" s="54"/>
      <c r="F224" s="54"/>
      <c r="G224" s="58"/>
      <c r="H224" s="91"/>
      <c r="I224" s="94"/>
      <c r="J224" s="46"/>
      <c r="K224" s="85"/>
      <c r="L224" s="88"/>
      <c r="M224" s="8"/>
    </row>
    <row r="225" spans="1:13" s="1" customFormat="1" ht="15" thickBot="1" x14ac:dyDescent="0.4">
      <c r="A225" s="51"/>
      <c r="B225" s="63"/>
      <c r="C225" s="30" t="str">
        <f>IF(C210="Ostatní", "...", "")</f>
        <v/>
      </c>
      <c r="D225" s="41"/>
      <c r="E225" s="55"/>
      <c r="F225" s="55"/>
      <c r="G225" s="59"/>
      <c r="H225" s="92"/>
      <c r="I225" s="95"/>
      <c r="J225" s="47"/>
      <c r="K225" s="86"/>
      <c r="L225" s="89"/>
      <c r="M225" s="8"/>
    </row>
    <row r="226" spans="1:13" s="1" customFormat="1" x14ac:dyDescent="0.35">
      <c r="A226" s="50">
        <v>14</v>
      </c>
      <c r="B226" s="60"/>
      <c r="C226" s="72"/>
      <c r="D226" s="42"/>
      <c r="E226" s="52"/>
      <c r="F226" s="52"/>
      <c r="G226" s="56"/>
      <c r="H226" s="90"/>
      <c r="I226" s="93">
        <v>0</v>
      </c>
      <c r="J226" s="45">
        <v>1</v>
      </c>
      <c r="K226" s="84">
        <f>ROUNDDOWN(((I226*J226)+(I230*J230)+(I234*J234)+(I238*J238)),2)</f>
        <v>0</v>
      </c>
      <c r="L226" s="87">
        <f>IF('Pracovní pozice - detail'!B226:B241="A",K226*'Přehled výkonnostních skupin'!$L$4,IF('Pracovní pozice - detail'!B226:B241="B",K226*'Přehled výkonnostních skupin'!$L$5,IF('Pracovní pozice - detail'!B226:B241="C",K226*'Přehled výkonnostních skupin'!$L$6,IF('Pracovní pozice - detail'!B226:B241="AA",K226*'Přehled výkonnostních skupin'!$L$9,IF('Pracovní pozice - detail'!B226:B241="CC",K226*'Přehled výkonnostních skupin'!$L$10,0)))))</f>
        <v>0</v>
      </c>
      <c r="M226" s="8"/>
    </row>
    <row r="227" spans="1:13" s="1" customFormat="1" x14ac:dyDescent="0.35">
      <c r="A227" s="50"/>
      <c r="B227" s="61"/>
      <c r="C227" s="73"/>
      <c r="D227" s="43"/>
      <c r="E227" s="53"/>
      <c r="F227" s="53"/>
      <c r="G227" s="57"/>
      <c r="H227" s="91"/>
      <c r="I227" s="94"/>
      <c r="J227" s="46"/>
      <c r="K227" s="85"/>
      <c r="L227" s="88"/>
      <c r="M227" s="8"/>
    </row>
    <row r="228" spans="1:13" s="1" customFormat="1" x14ac:dyDescent="0.35">
      <c r="A228" s="50"/>
      <c r="B228" s="61"/>
      <c r="C228" s="73"/>
      <c r="D228" s="43"/>
      <c r="E228" s="53"/>
      <c r="F228" s="53"/>
      <c r="G228" s="57"/>
      <c r="H228" s="91"/>
      <c r="I228" s="94"/>
      <c r="J228" s="46"/>
      <c r="K228" s="85"/>
      <c r="L228" s="88"/>
      <c r="M228" s="8"/>
    </row>
    <row r="229" spans="1:13" s="1" customFormat="1" x14ac:dyDescent="0.35">
      <c r="A229" s="50"/>
      <c r="B229" s="61"/>
      <c r="C229" s="73"/>
      <c r="D229" s="43"/>
      <c r="E229" s="53"/>
      <c r="F229" s="53"/>
      <c r="G229" s="57"/>
      <c r="H229" s="91"/>
      <c r="I229" s="94"/>
      <c r="J229" s="46"/>
      <c r="K229" s="85"/>
      <c r="L229" s="88"/>
      <c r="M229" s="8"/>
    </row>
    <row r="230" spans="1:13" s="1" customFormat="1" x14ac:dyDescent="0.35">
      <c r="A230" s="50"/>
      <c r="B230" s="61"/>
      <c r="C230" s="73"/>
      <c r="D230" s="43"/>
      <c r="E230" s="53"/>
      <c r="F230" s="53"/>
      <c r="G230" s="57"/>
      <c r="H230" s="91"/>
      <c r="I230" s="94"/>
      <c r="J230" s="46"/>
      <c r="K230" s="85"/>
      <c r="L230" s="88"/>
      <c r="M230" s="8"/>
    </row>
    <row r="231" spans="1:13" s="1" customFormat="1" x14ac:dyDescent="0.35">
      <c r="A231" s="50"/>
      <c r="B231" s="61"/>
      <c r="C231" s="73"/>
      <c r="D231" s="43"/>
      <c r="E231" s="53"/>
      <c r="F231" s="53"/>
      <c r="G231" s="57"/>
      <c r="H231" s="91"/>
      <c r="I231" s="94"/>
      <c r="J231" s="46"/>
      <c r="K231" s="85"/>
      <c r="L231" s="88"/>
      <c r="M231" s="8"/>
    </row>
    <row r="232" spans="1:13" s="1" customFormat="1" x14ac:dyDescent="0.35">
      <c r="A232" s="50"/>
      <c r="B232" s="61"/>
      <c r="C232" s="73"/>
      <c r="D232" s="43"/>
      <c r="E232" s="53"/>
      <c r="F232" s="53"/>
      <c r="G232" s="57"/>
      <c r="H232" s="91"/>
      <c r="I232" s="94"/>
      <c r="J232" s="46"/>
      <c r="K232" s="85"/>
      <c r="L232" s="88"/>
      <c r="M232" s="8"/>
    </row>
    <row r="233" spans="1:13" s="1" customFormat="1" x14ac:dyDescent="0.35">
      <c r="A233" s="50"/>
      <c r="B233" s="61"/>
      <c r="C233" s="73"/>
      <c r="D233" s="43"/>
      <c r="E233" s="53"/>
      <c r="F233" s="53"/>
      <c r="G233" s="57"/>
      <c r="H233" s="91"/>
      <c r="I233" s="94"/>
      <c r="J233" s="46"/>
      <c r="K233" s="85"/>
      <c r="L233" s="88"/>
      <c r="M233" s="8"/>
    </row>
    <row r="234" spans="1:13" s="1" customFormat="1" x14ac:dyDescent="0.35">
      <c r="A234" s="50"/>
      <c r="B234" s="61"/>
      <c r="C234" s="73"/>
      <c r="D234" s="43"/>
      <c r="E234" s="53"/>
      <c r="F234" s="53"/>
      <c r="G234" s="57"/>
      <c r="H234" s="91"/>
      <c r="I234" s="94"/>
      <c r="J234" s="46"/>
      <c r="K234" s="85"/>
      <c r="L234" s="88"/>
      <c r="M234" s="8"/>
    </row>
    <row r="235" spans="1:13" s="1" customFormat="1" x14ac:dyDescent="0.35">
      <c r="A235" s="50"/>
      <c r="B235" s="61"/>
      <c r="C235" s="73"/>
      <c r="D235" s="43"/>
      <c r="E235" s="53"/>
      <c r="F235" s="53"/>
      <c r="G235" s="57"/>
      <c r="H235" s="91"/>
      <c r="I235" s="94"/>
      <c r="J235" s="46"/>
      <c r="K235" s="85"/>
      <c r="L235" s="88"/>
      <c r="M235" s="8"/>
    </row>
    <row r="236" spans="1:13" s="1" customFormat="1" x14ac:dyDescent="0.35">
      <c r="A236" s="50"/>
      <c r="B236" s="62"/>
      <c r="C236" s="73"/>
      <c r="D236" s="43"/>
      <c r="E236" s="54"/>
      <c r="F236" s="54"/>
      <c r="G236" s="58"/>
      <c r="H236" s="91"/>
      <c r="I236" s="94"/>
      <c r="J236" s="46"/>
      <c r="K236" s="85"/>
      <c r="L236" s="88"/>
      <c r="M236" s="8"/>
    </row>
    <row r="237" spans="1:13" s="1" customFormat="1" x14ac:dyDescent="0.35">
      <c r="A237" s="50"/>
      <c r="B237" s="62"/>
      <c r="C237" s="73"/>
      <c r="D237" s="43"/>
      <c r="E237" s="54"/>
      <c r="F237" s="54"/>
      <c r="G237" s="58"/>
      <c r="H237" s="91"/>
      <c r="I237" s="94"/>
      <c r="J237" s="46"/>
      <c r="K237" s="85"/>
      <c r="L237" s="88"/>
      <c r="M237" s="8"/>
    </row>
    <row r="238" spans="1:13" s="1" customFormat="1" x14ac:dyDescent="0.35">
      <c r="A238" s="50"/>
      <c r="B238" s="62"/>
      <c r="C238" s="73"/>
      <c r="D238" s="43"/>
      <c r="E238" s="54"/>
      <c r="F238" s="54"/>
      <c r="G238" s="58"/>
      <c r="H238" s="91"/>
      <c r="I238" s="94"/>
      <c r="J238" s="46"/>
      <c r="K238" s="85"/>
      <c r="L238" s="88"/>
      <c r="M238" s="8"/>
    </row>
    <row r="239" spans="1:13" s="1" customFormat="1" x14ac:dyDescent="0.35">
      <c r="A239" s="50"/>
      <c r="B239" s="62"/>
      <c r="C239" s="48" t="str">
        <f>IF(C226="Ostatní", "Specifikujte pozici/roli v textovém poli:", "")</f>
        <v/>
      </c>
      <c r="D239" s="43"/>
      <c r="E239" s="54"/>
      <c r="F239" s="54"/>
      <c r="G239" s="58"/>
      <c r="H239" s="91"/>
      <c r="I239" s="94"/>
      <c r="J239" s="46"/>
      <c r="K239" s="85"/>
      <c r="L239" s="88"/>
      <c r="M239" s="8"/>
    </row>
    <row r="240" spans="1:13" s="1" customFormat="1" x14ac:dyDescent="0.35">
      <c r="A240" s="50"/>
      <c r="B240" s="62"/>
      <c r="C240" s="48"/>
      <c r="D240" s="43"/>
      <c r="E240" s="54"/>
      <c r="F240" s="54"/>
      <c r="G240" s="58"/>
      <c r="H240" s="91"/>
      <c r="I240" s="94"/>
      <c r="J240" s="46"/>
      <c r="K240" s="85"/>
      <c r="L240" s="88"/>
      <c r="M240" s="8"/>
    </row>
    <row r="241" spans="1:13" s="1" customFormat="1" ht="15" thickBot="1" x14ac:dyDescent="0.4">
      <c r="A241" s="51"/>
      <c r="B241" s="63"/>
      <c r="C241" s="30" t="str">
        <f>IF(C226="Ostatní", "...", "")</f>
        <v/>
      </c>
      <c r="D241" s="41"/>
      <c r="E241" s="55"/>
      <c r="F241" s="55"/>
      <c r="G241" s="59"/>
      <c r="H241" s="92"/>
      <c r="I241" s="95"/>
      <c r="J241" s="47"/>
      <c r="K241" s="86"/>
      <c r="L241" s="89"/>
      <c r="M241" s="8"/>
    </row>
    <row r="242" spans="1:13" s="1" customFormat="1" x14ac:dyDescent="0.35">
      <c r="A242" s="50">
        <v>15</v>
      </c>
      <c r="B242" s="60"/>
      <c r="C242" s="72"/>
      <c r="D242" s="42"/>
      <c r="E242" s="52"/>
      <c r="F242" s="52"/>
      <c r="G242" s="56"/>
      <c r="H242" s="90"/>
      <c r="I242" s="93">
        <v>0</v>
      </c>
      <c r="J242" s="45">
        <v>1</v>
      </c>
      <c r="K242" s="84">
        <f>ROUNDDOWN(((I242*J242)+(I246*J246)+(I250*J250)+(I254*J254)),2)</f>
        <v>0</v>
      </c>
      <c r="L242" s="87">
        <f>IF('Pracovní pozice - detail'!B242:B257="A",K242*'Přehled výkonnostních skupin'!$L$4,IF('Pracovní pozice - detail'!B242:B257="B",K242*'Přehled výkonnostních skupin'!$L$5,IF('Pracovní pozice - detail'!B242:B257="C",K242*'Přehled výkonnostních skupin'!$L$6,IF('Pracovní pozice - detail'!B242:B257="AA",K242*'Přehled výkonnostních skupin'!$L$9,IF('Pracovní pozice - detail'!B242:B257="CC",K242*'Přehled výkonnostních skupin'!$L$10,0)))))</f>
        <v>0</v>
      </c>
      <c r="M242" s="8"/>
    </row>
    <row r="243" spans="1:13" s="1" customFormat="1" x14ac:dyDescent="0.35">
      <c r="A243" s="50"/>
      <c r="B243" s="61"/>
      <c r="C243" s="73"/>
      <c r="D243" s="43"/>
      <c r="E243" s="53"/>
      <c r="F243" s="53"/>
      <c r="G243" s="57"/>
      <c r="H243" s="91"/>
      <c r="I243" s="94"/>
      <c r="J243" s="46"/>
      <c r="K243" s="85"/>
      <c r="L243" s="88"/>
      <c r="M243" s="8"/>
    </row>
    <row r="244" spans="1:13" s="1" customFormat="1" x14ac:dyDescent="0.35">
      <c r="A244" s="50"/>
      <c r="B244" s="61"/>
      <c r="C244" s="73"/>
      <c r="D244" s="43"/>
      <c r="E244" s="53"/>
      <c r="F244" s="53"/>
      <c r="G244" s="57"/>
      <c r="H244" s="91"/>
      <c r="I244" s="94"/>
      <c r="J244" s="46"/>
      <c r="K244" s="85"/>
      <c r="L244" s="88"/>
      <c r="M244" s="8"/>
    </row>
    <row r="245" spans="1:13" s="1" customFormat="1" x14ac:dyDescent="0.35">
      <c r="A245" s="50"/>
      <c r="B245" s="61"/>
      <c r="C245" s="73"/>
      <c r="D245" s="43"/>
      <c r="E245" s="53"/>
      <c r="F245" s="53"/>
      <c r="G245" s="57"/>
      <c r="H245" s="91"/>
      <c r="I245" s="94"/>
      <c r="J245" s="46"/>
      <c r="K245" s="85"/>
      <c r="L245" s="88"/>
      <c r="M245" s="8"/>
    </row>
    <row r="246" spans="1:13" s="1" customFormat="1" x14ac:dyDescent="0.35">
      <c r="A246" s="50"/>
      <c r="B246" s="61"/>
      <c r="C246" s="73"/>
      <c r="D246" s="43"/>
      <c r="E246" s="53"/>
      <c r="F246" s="53"/>
      <c r="G246" s="57"/>
      <c r="H246" s="91"/>
      <c r="I246" s="94"/>
      <c r="J246" s="46"/>
      <c r="K246" s="85"/>
      <c r="L246" s="88"/>
      <c r="M246" s="8"/>
    </row>
    <row r="247" spans="1:13" s="1" customFormat="1" x14ac:dyDescent="0.35">
      <c r="A247" s="50"/>
      <c r="B247" s="61"/>
      <c r="C247" s="73"/>
      <c r="D247" s="43"/>
      <c r="E247" s="53"/>
      <c r="F247" s="53"/>
      <c r="G247" s="57"/>
      <c r="H247" s="91"/>
      <c r="I247" s="94"/>
      <c r="J247" s="46"/>
      <c r="K247" s="85"/>
      <c r="L247" s="88"/>
      <c r="M247" s="8"/>
    </row>
    <row r="248" spans="1:13" s="1" customFormat="1" x14ac:dyDescent="0.35">
      <c r="A248" s="50"/>
      <c r="B248" s="61"/>
      <c r="C248" s="73"/>
      <c r="D248" s="43"/>
      <c r="E248" s="53"/>
      <c r="F248" s="53"/>
      <c r="G248" s="57"/>
      <c r="H248" s="91"/>
      <c r="I248" s="94"/>
      <c r="J248" s="46"/>
      <c r="K248" s="85"/>
      <c r="L248" s="88"/>
      <c r="M248" s="8"/>
    </row>
    <row r="249" spans="1:13" s="1" customFormat="1" x14ac:dyDescent="0.35">
      <c r="A249" s="50"/>
      <c r="B249" s="61"/>
      <c r="C249" s="73"/>
      <c r="D249" s="43"/>
      <c r="E249" s="53"/>
      <c r="F249" s="53"/>
      <c r="G249" s="57"/>
      <c r="H249" s="91"/>
      <c r="I249" s="94"/>
      <c r="J249" s="46"/>
      <c r="K249" s="85"/>
      <c r="L249" s="88"/>
      <c r="M249" s="8"/>
    </row>
    <row r="250" spans="1:13" s="1" customFormat="1" x14ac:dyDescent="0.35">
      <c r="A250" s="50"/>
      <c r="B250" s="61"/>
      <c r="C250" s="73"/>
      <c r="D250" s="43"/>
      <c r="E250" s="53"/>
      <c r="F250" s="53"/>
      <c r="G250" s="57"/>
      <c r="H250" s="91"/>
      <c r="I250" s="94"/>
      <c r="J250" s="46"/>
      <c r="K250" s="85"/>
      <c r="L250" s="88"/>
      <c r="M250" s="8"/>
    </row>
    <row r="251" spans="1:13" s="1" customFormat="1" x14ac:dyDescent="0.35">
      <c r="A251" s="50"/>
      <c r="B251" s="61"/>
      <c r="C251" s="73"/>
      <c r="D251" s="43"/>
      <c r="E251" s="53"/>
      <c r="F251" s="53"/>
      <c r="G251" s="57"/>
      <c r="H251" s="91"/>
      <c r="I251" s="94"/>
      <c r="J251" s="46"/>
      <c r="K251" s="85"/>
      <c r="L251" s="88"/>
      <c r="M251" s="8"/>
    </row>
    <row r="252" spans="1:13" s="1" customFormat="1" x14ac:dyDescent="0.35">
      <c r="A252" s="50"/>
      <c r="B252" s="62"/>
      <c r="C252" s="73"/>
      <c r="D252" s="43"/>
      <c r="E252" s="54"/>
      <c r="F252" s="54"/>
      <c r="G252" s="58"/>
      <c r="H252" s="91"/>
      <c r="I252" s="94"/>
      <c r="J252" s="46"/>
      <c r="K252" s="85"/>
      <c r="L252" s="88"/>
      <c r="M252" s="8"/>
    </row>
    <row r="253" spans="1:13" s="1" customFormat="1" x14ac:dyDescent="0.35">
      <c r="A253" s="50"/>
      <c r="B253" s="62"/>
      <c r="C253" s="73"/>
      <c r="D253" s="43"/>
      <c r="E253" s="54"/>
      <c r="F253" s="54"/>
      <c r="G253" s="58"/>
      <c r="H253" s="91"/>
      <c r="I253" s="94"/>
      <c r="J253" s="46"/>
      <c r="K253" s="85"/>
      <c r="L253" s="88"/>
      <c r="M253" s="8"/>
    </row>
    <row r="254" spans="1:13" s="1" customFormat="1" x14ac:dyDescent="0.35">
      <c r="A254" s="50"/>
      <c r="B254" s="62"/>
      <c r="C254" s="73"/>
      <c r="D254" s="43"/>
      <c r="E254" s="54"/>
      <c r="F254" s="54"/>
      <c r="G254" s="58"/>
      <c r="H254" s="91"/>
      <c r="I254" s="94"/>
      <c r="J254" s="46"/>
      <c r="K254" s="85"/>
      <c r="L254" s="88"/>
      <c r="M254" s="8"/>
    </row>
    <row r="255" spans="1:13" s="1" customFormat="1" x14ac:dyDescent="0.35">
      <c r="A255" s="50"/>
      <c r="B255" s="62"/>
      <c r="C255" s="48" t="str">
        <f>IF(C242="Ostatní", "Specifikujte pozici/roli v textovém poli:", "")</f>
        <v/>
      </c>
      <c r="D255" s="43"/>
      <c r="E255" s="54"/>
      <c r="F255" s="54"/>
      <c r="G255" s="58"/>
      <c r="H255" s="91"/>
      <c r="I255" s="94"/>
      <c r="J255" s="46"/>
      <c r="K255" s="85"/>
      <c r="L255" s="88"/>
      <c r="M255" s="8"/>
    </row>
    <row r="256" spans="1:13" s="1" customFormat="1" x14ac:dyDescent="0.35">
      <c r="A256" s="50"/>
      <c r="B256" s="62"/>
      <c r="C256" s="48"/>
      <c r="D256" s="43"/>
      <c r="E256" s="54"/>
      <c r="F256" s="54"/>
      <c r="G256" s="58"/>
      <c r="H256" s="91"/>
      <c r="I256" s="94"/>
      <c r="J256" s="46"/>
      <c r="K256" s="85"/>
      <c r="L256" s="88"/>
      <c r="M256" s="8"/>
    </row>
    <row r="257" spans="1:13" s="1" customFormat="1" ht="15" thickBot="1" x14ac:dyDescent="0.4">
      <c r="A257" s="51"/>
      <c r="B257" s="63"/>
      <c r="C257" s="30" t="str">
        <f>IF(C242="Ostatní", "...", "")</f>
        <v/>
      </c>
      <c r="D257" s="41"/>
      <c r="E257" s="55"/>
      <c r="F257" s="55"/>
      <c r="G257" s="59"/>
      <c r="H257" s="92"/>
      <c r="I257" s="95"/>
      <c r="J257" s="47"/>
      <c r="K257" s="86"/>
      <c r="L257" s="89"/>
      <c r="M257" s="8"/>
    </row>
    <row r="258" spans="1:13" s="1" customFormat="1" x14ac:dyDescent="0.35">
      <c r="A258" s="50">
        <v>16</v>
      </c>
      <c r="B258" s="60"/>
      <c r="C258" s="72"/>
      <c r="D258" s="42"/>
      <c r="E258" s="52"/>
      <c r="F258" s="52"/>
      <c r="G258" s="56"/>
      <c r="H258" s="90"/>
      <c r="I258" s="93">
        <v>0</v>
      </c>
      <c r="J258" s="45">
        <v>1</v>
      </c>
      <c r="K258" s="84">
        <f>ROUNDDOWN(((I258*J258)+(I262*J262)+(I266*J266)+(I270*J270)),2)</f>
        <v>0</v>
      </c>
      <c r="L258" s="87">
        <f>IF('Pracovní pozice - detail'!B258:B273="A",K258*'Přehled výkonnostních skupin'!$L$4,IF('Pracovní pozice - detail'!B258:B273="B",K258*'Přehled výkonnostních skupin'!$L$5,IF('Pracovní pozice - detail'!B258:B273="C",K258*'Přehled výkonnostních skupin'!$L$6,IF('Pracovní pozice - detail'!B258:B273="AA",K258*'Přehled výkonnostních skupin'!$L$9,IF('Pracovní pozice - detail'!B258:B273="CC",K258*'Přehled výkonnostních skupin'!$L$10,0)))))</f>
        <v>0</v>
      </c>
      <c r="M258" s="8"/>
    </row>
    <row r="259" spans="1:13" s="1" customFormat="1" x14ac:dyDescent="0.35">
      <c r="A259" s="50"/>
      <c r="B259" s="61"/>
      <c r="C259" s="73"/>
      <c r="D259" s="43"/>
      <c r="E259" s="53"/>
      <c r="F259" s="53"/>
      <c r="G259" s="57"/>
      <c r="H259" s="91"/>
      <c r="I259" s="94"/>
      <c r="J259" s="46"/>
      <c r="K259" s="85"/>
      <c r="L259" s="88"/>
      <c r="M259" s="8"/>
    </row>
    <row r="260" spans="1:13" s="1" customFormat="1" x14ac:dyDescent="0.35">
      <c r="A260" s="50"/>
      <c r="B260" s="61"/>
      <c r="C260" s="73"/>
      <c r="D260" s="43"/>
      <c r="E260" s="53"/>
      <c r="F260" s="53"/>
      <c r="G260" s="57"/>
      <c r="H260" s="91"/>
      <c r="I260" s="94"/>
      <c r="J260" s="46"/>
      <c r="K260" s="85"/>
      <c r="L260" s="88"/>
      <c r="M260" s="8"/>
    </row>
    <row r="261" spans="1:13" s="1" customFormat="1" x14ac:dyDescent="0.35">
      <c r="A261" s="50"/>
      <c r="B261" s="61"/>
      <c r="C261" s="73"/>
      <c r="D261" s="43"/>
      <c r="E261" s="53"/>
      <c r="F261" s="53"/>
      <c r="G261" s="57"/>
      <c r="H261" s="91"/>
      <c r="I261" s="94"/>
      <c r="J261" s="46"/>
      <c r="K261" s="85"/>
      <c r="L261" s="88"/>
      <c r="M261" s="8"/>
    </row>
    <row r="262" spans="1:13" s="1" customFormat="1" x14ac:dyDescent="0.35">
      <c r="A262" s="50"/>
      <c r="B262" s="61"/>
      <c r="C262" s="73"/>
      <c r="D262" s="43"/>
      <c r="E262" s="53"/>
      <c r="F262" s="53"/>
      <c r="G262" s="57"/>
      <c r="H262" s="91"/>
      <c r="I262" s="94"/>
      <c r="J262" s="46"/>
      <c r="K262" s="85"/>
      <c r="L262" s="88"/>
      <c r="M262" s="8"/>
    </row>
    <row r="263" spans="1:13" s="1" customFormat="1" x14ac:dyDescent="0.35">
      <c r="A263" s="50"/>
      <c r="B263" s="61"/>
      <c r="C263" s="73"/>
      <c r="D263" s="43"/>
      <c r="E263" s="53"/>
      <c r="F263" s="53"/>
      <c r="G263" s="57"/>
      <c r="H263" s="91"/>
      <c r="I263" s="94"/>
      <c r="J263" s="46"/>
      <c r="K263" s="85"/>
      <c r="L263" s="88"/>
      <c r="M263" s="8"/>
    </row>
    <row r="264" spans="1:13" s="1" customFormat="1" x14ac:dyDescent="0.35">
      <c r="A264" s="50"/>
      <c r="B264" s="61"/>
      <c r="C264" s="73"/>
      <c r="D264" s="43"/>
      <c r="E264" s="53"/>
      <c r="F264" s="53"/>
      <c r="G264" s="57"/>
      <c r="H264" s="91"/>
      <c r="I264" s="94"/>
      <c r="J264" s="46"/>
      <c r="K264" s="85"/>
      <c r="L264" s="88"/>
      <c r="M264" s="8"/>
    </row>
    <row r="265" spans="1:13" s="1" customFormat="1" x14ac:dyDescent="0.35">
      <c r="A265" s="50"/>
      <c r="B265" s="61"/>
      <c r="C265" s="73"/>
      <c r="D265" s="43"/>
      <c r="E265" s="53"/>
      <c r="F265" s="53"/>
      <c r="G265" s="57"/>
      <c r="H265" s="91"/>
      <c r="I265" s="94"/>
      <c r="J265" s="46"/>
      <c r="K265" s="85"/>
      <c r="L265" s="88"/>
      <c r="M265" s="8"/>
    </row>
    <row r="266" spans="1:13" s="1" customFormat="1" x14ac:dyDescent="0.35">
      <c r="A266" s="50"/>
      <c r="B266" s="61"/>
      <c r="C266" s="73"/>
      <c r="D266" s="43"/>
      <c r="E266" s="53"/>
      <c r="F266" s="53"/>
      <c r="G266" s="57"/>
      <c r="H266" s="91"/>
      <c r="I266" s="94"/>
      <c r="J266" s="46"/>
      <c r="K266" s="85"/>
      <c r="L266" s="88"/>
      <c r="M266" s="8"/>
    </row>
    <row r="267" spans="1:13" s="1" customFormat="1" x14ac:dyDescent="0.35">
      <c r="A267" s="50"/>
      <c r="B267" s="61"/>
      <c r="C267" s="73"/>
      <c r="D267" s="43"/>
      <c r="E267" s="53"/>
      <c r="F267" s="53"/>
      <c r="G267" s="57"/>
      <c r="H267" s="91"/>
      <c r="I267" s="94"/>
      <c r="J267" s="46"/>
      <c r="K267" s="85"/>
      <c r="L267" s="88"/>
      <c r="M267" s="8"/>
    </row>
    <row r="268" spans="1:13" s="1" customFormat="1" x14ac:dyDescent="0.35">
      <c r="A268" s="50"/>
      <c r="B268" s="62"/>
      <c r="C268" s="73"/>
      <c r="D268" s="43"/>
      <c r="E268" s="54"/>
      <c r="F268" s="54"/>
      <c r="G268" s="58"/>
      <c r="H268" s="91"/>
      <c r="I268" s="94"/>
      <c r="J268" s="46"/>
      <c r="K268" s="85"/>
      <c r="L268" s="88"/>
      <c r="M268" s="8"/>
    </row>
    <row r="269" spans="1:13" s="1" customFormat="1" x14ac:dyDescent="0.35">
      <c r="A269" s="50"/>
      <c r="B269" s="62"/>
      <c r="C269" s="73"/>
      <c r="D269" s="43"/>
      <c r="E269" s="54"/>
      <c r="F269" s="54"/>
      <c r="G269" s="58"/>
      <c r="H269" s="91"/>
      <c r="I269" s="94"/>
      <c r="J269" s="46"/>
      <c r="K269" s="85"/>
      <c r="L269" s="88"/>
      <c r="M269" s="8"/>
    </row>
    <row r="270" spans="1:13" s="1" customFormat="1" x14ac:dyDescent="0.35">
      <c r="A270" s="50"/>
      <c r="B270" s="62"/>
      <c r="C270" s="73"/>
      <c r="D270" s="43"/>
      <c r="E270" s="54"/>
      <c r="F270" s="54"/>
      <c r="G270" s="58"/>
      <c r="H270" s="91"/>
      <c r="I270" s="94"/>
      <c r="J270" s="46"/>
      <c r="K270" s="85"/>
      <c r="L270" s="88"/>
      <c r="M270" s="8"/>
    </row>
    <row r="271" spans="1:13" s="1" customFormat="1" x14ac:dyDescent="0.35">
      <c r="A271" s="50"/>
      <c r="B271" s="62"/>
      <c r="C271" s="48" t="str">
        <f>IF(C258="Ostatní", "Specifikujte pozici/roli v textovém poli:", "")</f>
        <v/>
      </c>
      <c r="D271" s="43"/>
      <c r="E271" s="54"/>
      <c r="F271" s="54"/>
      <c r="G271" s="58"/>
      <c r="H271" s="91"/>
      <c r="I271" s="94"/>
      <c r="J271" s="46"/>
      <c r="K271" s="85"/>
      <c r="L271" s="88"/>
      <c r="M271" s="8"/>
    </row>
    <row r="272" spans="1:13" s="1" customFormat="1" x14ac:dyDescent="0.35">
      <c r="A272" s="50"/>
      <c r="B272" s="62"/>
      <c r="C272" s="48"/>
      <c r="D272" s="43"/>
      <c r="E272" s="54"/>
      <c r="F272" s="54"/>
      <c r="G272" s="58"/>
      <c r="H272" s="91"/>
      <c r="I272" s="94"/>
      <c r="J272" s="46"/>
      <c r="K272" s="85"/>
      <c r="L272" s="88"/>
      <c r="M272" s="8"/>
    </row>
    <row r="273" spans="1:13" s="1" customFormat="1" ht="15" thickBot="1" x14ac:dyDescent="0.4">
      <c r="A273" s="51"/>
      <c r="B273" s="63"/>
      <c r="C273" s="30" t="str">
        <f>IF(C258="Ostatní", "...", "")</f>
        <v/>
      </c>
      <c r="D273" s="41"/>
      <c r="E273" s="55"/>
      <c r="F273" s="55"/>
      <c r="G273" s="59"/>
      <c r="H273" s="92"/>
      <c r="I273" s="95"/>
      <c r="J273" s="47"/>
      <c r="K273" s="86"/>
      <c r="L273" s="89"/>
      <c r="M273" s="8"/>
    </row>
    <row r="274" spans="1:13" s="1" customFormat="1" x14ac:dyDescent="0.35">
      <c r="A274" s="50">
        <v>17</v>
      </c>
      <c r="B274" s="60"/>
      <c r="C274" s="72"/>
      <c r="D274" s="42"/>
      <c r="E274" s="52"/>
      <c r="F274" s="52"/>
      <c r="G274" s="56"/>
      <c r="H274" s="90"/>
      <c r="I274" s="93">
        <v>0</v>
      </c>
      <c r="J274" s="45">
        <v>1</v>
      </c>
      <c r="K274" s="84">
        <f>ROUNDDOWN(((I274*J274)+(I278*J278)+(I282*J282)+(I286*J286)),2)</f>
        <v>0</v>
      </c>
      <c r="L274" s="87">
        <f>IF('Pracovní pozice - detail'!B274:B289="A",K274*'Přehled výkonnostních skupin'!$L$4,IF('Pracovní pozice - detail'!B274:B289="B",K274*'Přehled výkonnostních skupin'!$L$5,IF('Pracovní pozice - detail'!B274:B289="C",K274*'Přehled výkonnostních skupin'!$L$6,IF('Pracovní pozice - detail'!B274:B289="AA",K274*'Přehled výkonnostních skupin'!$L$9,IF('Pracovní pozice - detail'!B274:B289="CC",K274*'Přehled výkonnostních skupin'!$L$10,0)))))</f>
        <v>0</v>
      </c>
      <c r="M274" s="8"/>
    </row>
    <row r="275" spans="1:13" s="1" customFormat="1" x14ac:dyDescent="0.35">
      <c r="A275" s="50"/>
      <c r="B275" s="61"/>
      <c r="C275" s="73"/>
      <c r="D275" s="43"/>
      <c r="E275" s="53"/>
      <c r="F275" s="53"/>
      <c r="G275" s="57"/>
      <c r="H275" s="91"/>
      <c r="I275" s="94"/>
      <c r="J275" s="46"/>
      <c r="K275" s="85"/>
      <c r="L275" s="88"/>
      <c r="M275" s="8"/>
    </row>
    <row r="276" spans="1:13" s="1" customFormat="1" x14ac:dyDescent="0.35">
      <c r="A276" s="50"/>
      <c r="B276" s="61"/>
      <c r="C276" s="73"/>
      <c r="D276" s="43"/>
      <c r="E276" s="53"/>
      <c r="F276" s="53"/>
      <c r="G276" s="57"/>
      <c r="H276" s="91"/>
      <c r="I276" s="94"/>
      <c r="J276" s="46"/>
      <c r="K276" s="85"/>
      <c r="L276" s="88"/>
      <c r="M276" s="8"/>
    </row>
    <row r="277" spans="1:13" s="1" customFormat="1" x14ac:dyDescent="0.35">
      <c r="A277" s="50"/>
      <c r="B277" s="61"/>
      <c r="C277" s="73"/>
      <c r="D277" s="43"/>
      <c r="E277" s="53"/>
      <c r="F277" s="53"/>
      <c r="G277" s="57"/>
      <c r="H277" s="91"/>
      <c r="I277" s="94"/>
      <c r="J277" s="46"/>
      <c r="K277" s="85"/>
      <c r="L277" s="88"/>
      <c r="M277" s="8"/>
    </row>
    <row r="278" spans="1:13" s="1" customFormat="1" x14ac:dyDescent="0.35">
      <c r="A278" s="50"/>
      <c r="B278" s="61"/>
      <c r="C278" s="73"/>
      <c r="D278" s="43"/>
      <c r="E278" s="53"/>
      <c r="F278" s="53"/>
      <c r="G278" s="57"/>
      <c r="H278" s="91"/>
      <c r="I278" s="94"/>
      <c r="J278" s="46"/>
      <c r="K278" s="85"/>
      <c r="L278" s="88"/>
      <c r="M278" s="8"/>
    </row>
    <row r="279" spans="1:13" s="1" customFormat="1" x14ac:dyDescent="0.35">
      <c r="A279" s="50"/>
      <c r="B279" s="61"/>
      <c r="C279" s="73"/>
      <c r="D279" s="43"/>
      <c r="E279" s="53"/>
      <c r="F279" s="53"/>
      <c r="G279" s="57"/>
      <c r="H279" s="91"/>
      <c r="I279" s="94"/>
      <c r="J279" s="46"/>
      <c r="K279" s="85"/>
      <c r="L279" s="88"/>
      <c r="M279" s="8"/>
    </row>
    <row r="280" spans="1:13" s="1" customFormat="1" x14ac:dyDescent="0.35">
      <c r="A280" s="50"/>
      <c r="B280" s="61"/>
      <c r="C280" s="73"/>
      <c r="D280" s="43"/>
      <c r="E280" s="53"/>
      <c r="F280" s="53"/>
      <c r="G280" s="57"/>
      <c r="H280" s="91"/>
      <c r="I280" s="94"/>
      <c r="J280" s="46"/>
      <c r="K280" s="85"/>
      <c r="L280" s="88"/>
      <c r="M280" s="8"/>
    </row>
    <row r="281" spans="1:13" s="1" customFormat="1" x14ac:dyDescent="0.35">
      <c r="A281" s="50"/>
      <c r="B281" s="61"/>
      <c r="C281" s="73"/>
      <c r="D281" s="43"/>
      <c r="E281" s="53"/>
      <c r="F281" s="53"/>
      <c r="G281" s="57"/>
      <c r="H281" s="91"/>
      <c r="I281" s="94"/>
      <c r="J281" s="46"/>
      <c r="K281" s="85"/>
      <c r="L281" s="88"/>
      <c r="M281" s="8"/>
    </row>
    <row r="282" spans="1:13" s="1" customFormat="1" x14ac:dyDescent="0.35">
      <c r="A282" s="50"/>
      <c r="B282" s="61"/>
      <c r="C282" s="73"/>
      <c r="D282" s="43"/>
      <c r="E282" s="53"/>
      <c r="F282" s="53"/>
      <c r="G282" s="57"/>
      <c r="H282" s="91"/>
      <c r="I282" s="94"/>
      <c r="J282" s="46"/>
      <c r="K282" s="85"/>
      <c r="L282" s="88"/>
      <c r="M282" s="8"/>
    </row>
    <row r="283" spans="1:13" s="1" customFormat="1" x14ac:dyDescent="0.35">
      <c r="A283" s="50"/>
      <c r="B283" s="61"/>
      <c r="C283" s="73"/>
      <c r="D283" s="43"/>
      <c r="E283" s="53"/>
      <c r="F283" s="53"/>
      <c r="G283" s="57"/>
      <c r="H283" s="91"/>
      <c r="I283" s="94"/>
      <c r="J283" s="46"/>
      <c r="K283" s="85"/>
      <c r="L283" s="88"/>
      <c r="M283" s="8"/>
    </row>
    <row r="284" spans="1:13" s="1" customFormat="1" x14ac:dyDescent="0.35">
      <c r="A284" s="50"/>
      <c r="B284" s="62"/>
      <c r="C284" s="73"/>
      <c r="D284" s="43"/>
      <c r="E284" s="54"/>
      <c r="F284" s="54"/>
      <c r="G284" s="58"/>
      <c r="H284" s="91"/>
      <c r="I284" s="94"/>
      <c r="J284" s="46"/>
      <c r="K284" s="85"/>
      <c r="L284" s="88"/>
      <c r="M284" s="8"/>
    </row>
    <row r="285" spans="1:13" s="1" customFormat="1" x14ac:dyDescent="0.35">
      <c r="A285" s="50"/>
      <c r="B285" s="62"/>
      <c r="C285" s="73"/>
      <c r="D285" s="43"/>
      <c r="E285" s="54"/>
      <c r="F285" s="54"/>
      <c r="G285" s="58"/>
      <c r="H285" s="91"/>
      <c r="I285" s="94"/>
      <c r="J285" s="46"/>
      <c r="K285" s="85"/>
      <c r="L285" s="88"/>
      <c r="M285" s="8"/>
    </row>
    <row r="286" spans="1:13" s="1" customFormat="1" x14ac:dyDescent="0.35">
      <c r="A286" s="50"/>
      <c r="B286" s="62"/>
      <c r="C286" s="73"/>
      <c r="D286" s="43"/>
      <c r="E286" s="54"/>
      <c r="F286" s="54"/>
      <c r="G286" s="58"/>
      <c r="H286" s="91"/>
      <c r="I286" s="94"/>
      <c r="J286" s="46"/>
      <c r="K286" s="85"/>
      <c r="L286" s="88"/>
      <c r="M286" s="8"/>
    </row>
    <row r="287" spans="1:13" s="1" customFormat="1" x14ac:dyDescent="0.35">
      <c r="A287" s="50"/>
      <c r="B287" s="62"/>
      <c r="C287" s="48" t="str">
        <f>IF(C274="Ostatní", "Specifikujte pozici/roli v textovém poli:", "")</f>
        <v/>
      </c>
      <c r="D287" s="43"/>
      <c r="E287" s="54"/>
      <c r="F287" s="54"/>
      <c r="G287" s="58"/>
      <c r="H287" s="91"/>
      <c r="I287" s="94"/>
      <c r="J287" s="46"/>
      <c r="K287" s="85"/>
      <c r="L287" s="88"/>
      <c r="M287" s="8"/>
    </row>
    <row r="288" spans="1:13" s="1" customFormat="1" x14ac:dyDescent="0.35">
      <c r="A288" s="50"/>
      <c r="B288" s="62"/>
      <c r="C288" s="48"/>
      <c r="D288" s="43"/>
      <c r="E288" s="54"/>
      <c r="F288" s="54"/>
      <c r="G288" s="58"/>
      <c r="H288" s="91"/>
      <c r="I288" s="94"/>
      <c r="J288" s="46"/>
      <c r="K288" s="85"/>
      <c r="L288" s="88"/>
      <c r="M288" s="8"/>
    </row>
    <row r="289" spans="1:13" s="1" customFormat="1" ht="15" thickBot="1" x14ac:dyDescent="0.4">
      <c r="A289" s="51"/>
      <c r="B289" s="63"/>
      <c r="C289" s="30" t="str">
        <f>IF(C274="Ostatní", "...", "")</f>
        <v/>
      </c>
      <c r="D289" s="41"/>
      <c r="E289" s="55"/>
      <c r="F289" s="55"/>
      <c r="G289" s="59"/>
      <c r="H289" s="92"/>
      <c r="I289" s="95"/>
      <c r="J289" s="47"/>
      <c r="K289" s="86"/>
      <c r="L289" s="89"/>
      <c r="M289" s="8"/>
    </row>
    <row r="290" spans="1:13" s="1" customFormat="1" x14ac:dyDescent="0.35">
      <c r="A290" s="50">
        <v>18</v>
      </c>
      <c r="B290" s="60"/>
      <c r="C290" s="72"/>
      <c r="D290" s="42"/>
      <c r="E290" s="52"/>
      <c r="F290" s="52"/>
      <c r="G290" s="56"/>
      <c r="H290" s="90"/>
      <c r="I290" s="93">
        <v>0</v>
      </c>
      <c r="J290" s="45">
        <v>1</v>
      </c>
      <c r="K290" s="84">
        <f>ROUNDDOWN(((I290*J290)+(I294*J294)+(I298*J298)+(I302*J302)),2)</f>
        <v>0</v>
      </c>
      <c r="L290" s="87">
        <f>IF('Pracovní pozice - detail'!B290:B305="A",K290*'Přehled výkonnostních skupin'!$L$4,IF('Pracovní pozice - detail'!B290:B305="B",K290*'Přehled výkonnostních skupin'!$L$5,IF('Pracovní pozice - detail'!B290:B305="C",K290*'Přehled výkonnostních skupin'!$L$6,IF('Pracovní pozice - detail'!B290:B305="AA",K290*'Přehled výkonnostních skupin'!$L$9,IF('Pracovní pozice - detail'!B290:B305="CC",K290*'Přehled výkonnostních skupin'!$L$10,0)))))</f>
        <v>0</v>
      </c>
      <c r="M290" s="8"/>
    </row>
    <row r="291" spans="1:13" s="1" customFormat="1" x14ac:dyDescent="0.35">
      <c r="A291" s="50"/>
      <c r="B291" s="61"/>
      <c r="C291" s="73"/>
      <c r="D291" s="43"/>
      <c r="E291" s="53"/>
      <c r="F291" s="53"/>
      <c r="G291" s="57"/>
      <c r="H291" s="91"/>
      <c r="I291" s="94"/>
      <c r="J291" s="46"/>
      <c r="K291" s="85"/>
      <c r="L291" s="88"/>
      <c r="M291" s="8"/>
    </row>
    <row r="292" spans="1:13" s="1" customFormat="1" x14ac:dyDescent="0.35">
      <c r="A292" s="50"/>
      <c r="B292" s="61"/>
      <c r="C292" s="73"/>
      <c r="D292" s="43"/>
      <c r="E292" s="53"/>
      <c r="F292" s="53"/>
      <c r="G292" s="57"/>
      <c r="H292" s="91"/>
      <c r="I292" s="94"/>
      <c r="J292" s="46"/>
      <c r="K292" s="85"/>
      <c r="L292" s="88"/>
      <c r="M292" s="8"/>
    </row>
    <row r="293" spans="1:13" s="1" customFormat="1" x14ac:dyDescent="0.35">
      <c r="A293" s="50"/>
      <c r="B293" s="61"/>
      <c r="C293" s="73"/>
      <c r="D293" s="43"/>
      <c r="E293" s="53"/>
      <c r="F293" s="53"/>
      <c r="G293" s="57"/>
      <c r="H293" s="91"/>
      <c r="I293" s="94"/>
      <c r="J293" s="46"/>
      <c r="K293" s="85"/>
      <c r="L293" s="88"/>
      <c r="M293" s="8"/>
    </row>
    <row r="294" spans="1:13" s="1" customFormat="1" x14ac:dyDescent="0.35">
      <c r="A294" s="50"/>
      <c r="B294" s="61"/>
      <c r="C294" s="73"/>
      <c r="D294" s="43"/>
      <c r="E294" s="53"/>
      <c r="F294" s="53"/>
      <c r="G294" s="57"/>
      <c r="H294" s="91"/>
      <c r="I294" s="94"/>
      <c r="J294" s="46"/>
      <c r="K294" s="85"/>
      <c r="L294" s="88"/>
      <c r="M294" s="8"/>
    </row>
    <row r="295" spans="1:13" s="1" customFormat="1" x14ac:dyDescent="0.35">
      <c r="A295" s="50"/>
      <c r="B295" s="61"/>
      <c r="C295" s="73"/>
      <c r="D295" s="43"/>
      <c r="E295" s="53"/>
      <c r="F295" s="53"/>
      <c r="G295" s="57"/>
      <c r="H295" s="91"/>
      <c r="I295" s="94"/>
      <c r="J295" s="46"/>
      <c r="K295" s="85"/>
      <c r="L295" s="88"/>
      <c r="M295" s="8"/>
    </row>
    <row r="296" spans="1:13" s="1" customFormat="1" x14ac:dyDescent="0.35">
      <c r="A296" s="50"/>
      <c r="B296" s="61"/>
      <c r="C296" s="73"/>
      <c r="D296" s="43"/>
      <c r="E296" s="53"/>
      <c r="F296" s="53"/>
      <c r="G296" s="57"/>
      <c r="H296" s="91"/>
      <c r="I296" s="94"/>
      <c r="J296" s="46"/>
      <c r="K296" s="85"/>
      <c r="L296" s="88"/>
      <c r="M296" s="8"/>
    </row>
    <row r="297" spans="1:13" s="1" customFormat="1" x14ac:dyDescent="0.35">
      <c r="A297" s="50"/>
      <c r="B297" s="61"/>
      <c r="C297" s="73"/>
      <c r="D297" s="43"/>
      <c r="E297" s="53"/>
      <c r="F297" s="53"/>
      <c r="G297" s="57"/>
      <c r="H297" s="91"/>
      <c r="I297" s="94"/>
      <c r="J297" s="46"/>
      <c r="K297" s="85"/>
      <c r="L297" s="88"/>
      <c r="M297" s="8"/>
    </row>
    <row r="298" spans="1:13" s="1" customFormat="1" x14ac:dyDescent="0.35">
      <c r="A298" s="50"/>
      <c r="B298" s="61"/>
      <c r="C298" s="73"/>
      <c r="D298" s="43"/>
      <c r="E298" s="53"/>
      <c r="F298" s="53"/>
      <c r="G298" s="57"/>
      <c r="H298" s="91"/>
      <c r="I298" s="94"/>
      <c r="J298" s="46"/>
      <c r="K298" s="85"/>
      <c r="L298" s="88"/>
      <c r="M298" s="8"/>
    </row>
    <row r="299" spans="1:13" s="1" customFormat="1" x14ac:dyDescent="0.35">
      <c r="A299" s="50"/>
      <c r="B299" s="61"/>
      <c r="C299" s="73"/>
      <c r="D299" s="43"/>
      <c r="E299" s="53"/>
      <c r="F299" s="53"/>
      <c r="G299" s="57"/>
      <c r="H299" s="91"/>
      <c r="I299" s="94"/>
      <c r="J299" s="46"/>
      <c r="K299" s="85"/>
      <c r="L299" s="88"/>
      <c r="M299" s="8"/>
    </row>
    <row r="300" spans="1:13" s="1" customFormat="1" x14ac:dyDescent="0.35">
      <c r="A300" s="50"/>
      <c r="B300" s="62"/>
      <c r="C300" s="73"/>
      <c r="D300" s="43"/>
      <c r="E300" s="54"/>
      <c r="F300" s="54"/>
      <c r="G300" s="58"/>
      <c r="H300" s="91"/>
      <c r="I300" s="94"/>
      <c r="J300" s="46"/>
      <c r="K300" s="85"/>
      <c r="L300" s="88"/>
      <c r="M300" s="8"/>
    </row>
    <row r="301" spans="1:13" s="1" customFormat="1" x14ac:dyDescent="0.35">
      <c r="A301" s="50"/>
      <c r="B301" s="62"/>
      <c r="C301" s="73"/>
      <c r="D301" s="43"/>
      <c r="E301" s="54"/>
      <c r="F301" s="54"/>
      <c r="G301" s="58"/>
      <c r="H301" s="91"/>
      <c r="I301" s="94"/>
      <c r="J301" s="46"/>
      <c r="K301" s="85"/>
      <c r="L301" s="88"/>
      <c r="M301" s="8"/>
    </row>
    <row r="302" spans="1:13" s="1" customFormat="1" x14ac:dyDescent="0.35">
      <c r="A302" s="50"/>
      <c r="B302" s="62"/>
      <c r="C302" s="73"/>
      <c r="D302" s="43"/>
      <c r="E302" s="54"/>
      <c r="F302" s="54"/>
      <c r="G302" s="58"/>
      <c r="H302" s="91"/>
      <c r="I302" s="94"/>
      <c r="J302" s="46"/>
      <c r="K302" s="85"/>
      <c r="L302" s="88"/>
      <c r="M302" s="8"/>
    </row>
    <row r="303" spans="1:13" s="1" customFormat="1" x14ac:dyDescent="0.35">
      <c r="A303" s="50"/>
      <c r="B303" s="62"/>
      <c r="C303" s="48" t="str">
        <f>IF(C290="Ostatní", "Specifikujte pozici/roli v textovém poli:", "")</f>
        <v/>
      </c>
      <c r="D303" s="43"/>
      <c r="E303" s="54"/>
      <c r="F303" s="54"/>
      <c r="G303" s="58"/>
      <c r="H303" s="91"/>
      <c r="I303" s="94"/>
      <c r="J303" s="46"/>
      <c r="K303" s="85"/>
      <c r="L303" s="88"/>
      <c r="M303" s="8"/>
    </row>
    <row r="304" spans="1:13" s="1" customFormat="1" x14ac:dyDescent="0.35">
      <c r="A304" s="50"/>
      <c r="B304" s="62"/>
      <c r="C304" s="48"/>
      <c r="D304" s="43"/>
      <c r="E304" s="54"/>
      <c r="F304" s="54"/>
      <c r="G304" s="58"/>
      <c r="H304" s="91"/>
      <c r="I304" s="94"/>
      <c r="J304" s="46"/>
      <c r="K304" s="85"/>
      <c r="L304" s="88"/>
      <c r="M304" s="8"/>
    </row>
    <row r="305" spans="1:13" s="1" customFormat="1" ht="15" thickBot="1" x14ac:dyDescent="0.4">
      <c r="A305" s="51"/>
      <c r="B305" s="63"/>
      <c r="C305" s="30" t="str">
        <f>IF(C290="Ostatní", "...", "")</f>
        <v/>
      </c>
      <c r="D305" s="41"/>
      <c r="E305" s="55"/>
      <c r="F305" s="55"/>
      <c r="G305" s="59"/>
      <c r="H305" s="92"/>
      <c r="I305" s="95"/>
      <c r="J305" s="47"/>
      <c r="K305" s="86"/>
      <c r="L305" s="89"/>
      <c r="M305" s="8"/>
    </row>
    <row r="306" spans="1:13" s="1" customFormat="1" x14ac:dyDescent="0.35">
      <c r="A306" s="50">
        <v>19</v>
      </c>
      <c r="B306" s="60"/>
      <c r="C306" s="72"/>
      <c r="D306" s="42"/>
      <c r="E306" s="52"/>
      <c r="F306" s="52"/>
      <c r="G306" s="56"/>
      <c r="H306" s="90"/>
      <c r="I306" s="93">
        <v>0</v>
      </c>
      <c r="J306" s="45">
        <v>1</v>
      </c>
      <c r="K306" s="84">
        <f>ROUNDDOWN(((I306*J306)+(I310*J310)+(I314*J314)+(I318*J318)),2)</f>
        <v>0</v>
      </c>
      <c r="L306" s="87">
        <f>IF('Pracovní pozice - detail'!B306:B321="A",K306*'Přehled výkonnostních skupin'!$L$4,IF('Pracovní pozice - detail'!B306:B321="B",K306*'Přehled výkonnostních skupin'!$L$5,IF('Pracovní pozice - detail'!B306:B321="C",K306*'Přehled výkonnostních skupin'!$L$6,IF('Pracovní pozice - detail'!B306:B321="AA",K306*'Přehled výkonnostních skupin'!$L$9,IF('Pracovní pozice - detail'!B306:B321="CC",K306*'Přehled výkonnostních skupin'!$L$10,0)))))</f>
        <v>0</v>
      </c>
      <c r="M306" s="8"/>
    </row>
    <row r="307" spans="1:13" s="1" customFormat="1" x14ac:dyDescent="0.35">
      <c r="A307" s="50"/>
      <c r="B307" s="61"/>
      <c r="C307" s="73"/>
      <c r="D307" s="43"/>
      <c r="E307" s="53"/>
      <c r="F307" s="53"/>
      <c r="G307" s="57"/>
      <c r="H307" s="91"/>
      <c r="I307" s="94"/>
      <c r="J307" s="46"/>
      <c r="K307" s="85"/>
      <c r="L307" s="88"/>
      <c r="M307" s="8"/>
    </row>
    <row r="308" spans="1:13" s="1" customFormat="1" x14ac:dyDescent="0.35">
      <c r="A308" s="50"/>
      <c r="B308" s="61"/>
      <c r="C308" s="73"/>
      <c r="D308" s="43"/>
      <c r="E308" s="53"/>
      <c r="F308" s="53"/>
      <c r="G308" s="57"/>
      <c r="H308" s="91"/>
      <c r="I308" s="94"/>
      <c r="J308" s="46"/>
      <c r="K308" s="85"/>
      <c r="L308" s="88"/>
      <c r="M308" s="8"/>
    </row>
    <row r="309" spans="1:13" s="1" customFormat="1" x14ac:dyDescent="0.35">
      <c r="A309" s="50"/>
      <c r="B309" s="61"/>
      <c r="C309" s="73"/>
      <c r="D309" s="43"/>
      <c r="E309" s="53"/>
      <c r="F309" s="53"/>
      <c r="G309" s="57"/>
      <c r="H309" s="91"/>
      <c r="I309" s="94"/>
      <c r="J309" s="46"/>
      <c r="K309" s="85"/>
      <c r="L309" s="88"/>
      <c r="M309" s="8"/>
    </row>
    <row r="310" spans="1:13" s="1" customFormat="1" x14ac:dyDescent="0.35">
      <c r="A310" s="50"/>
      <c r="B310" s="61"/>
      <c r="C310" s="73"/>
      <c r="D310" s="43"/>
      <c r="E310" s="53"/>
      <c r="F310" s="53"/>
      <c r="G310" s="57"/>
      <c r="H310" s="91"/>
      <c r="I310" s="94"/>
      <c r="J310" s="46"/>
      <c r="K310" s="85"/>
      <c r="L310" s="88"/>
      <c r="M310" s="8"/>
    </row>
    <row r="311" spans="1:13" s="1" customFormat="1" x14ac:dyDescent="0.35">
      <c r="A311" s="50"/>
      <c r="B311" s="61"/>
      <c r="C311" s="73"/>
      <c r="D311" s="43"/>
      <c r="E311" s="53"/>
      <c r="F311" s="53"/>
      <c r="G311" s="57"/>
      <c r="H311" s="91"/>
      <c r="I311" s="94"/>
      <c r="J311" s="46"/>
      <c r="K311" s="85"/>
      <c r="L311" s="88"/>
      <c r="M311" s="8"/>
    </row>
    <row r="312" spans="1:13" s="1" customFormat="1" x14ac:dyDescent="0.35">
      <c r="A312" s="50"/>
      <c r="B312" s="61"/>
      <c r="C312" s="73"/>
      <c r="D312" s="43"/>
      <c r="E312" s="53"/>
      <c r="F312" s="53"/>
      <c r="G312" s="57"/>
      <c r="H312" s="91"/>
      <c r="I312" s="94"/>
      <c r="J312" s="46"/>
      <c r="K312" s="85"/>
      <c r="L312" s="88"/>
      <c r="M312" s="8"/>
    </row>
    <row r="313" spans="1:13" s="1" customFormat="1" x14ac:dyDescent="0.35">
      <c r="A313" s="50"/>
      <c r="B313" s="61"/>
      <c r="C313" s="73"/>
      <c r="D313" s="43"/>
      <c r="E313" s="53"/>
      <c r="F313" s="53"/>
      <c r="G313" s="57"/>
      <c r="H313" s="91"/>
      <c r="I313" s="94"/>
      <c r="J313" s="46"/>
      <c r="K313" s="85"/>
      <c r="L313" s="88"/>
      <c r="M313" s="8"/>
    </row>
    <row r="314" spans="1:13" s="1" customFormat="1" x14ac:dyDescent="0.35">
      <c r="A314" s="50"/>
      <c r="B314" s="61"/>
      <c r="C314" s="73"/>
      <c r="D314" s="43"/>
      <c r="E314" s="53"/>
      <c r="F314" s="53"/>
      <c r="G314" s="57"/>
      <c r="H314" s="91"/>
      <c r="I314" s="94"/>
      <c r="J314" s="46"/>
      <c r="K314" s="85"/>
      <c r="L314" s="88"/>
      <c r="M314" s="8"/>
    </row>
    <row r="315" spans="1:13" s="1" customFormat="1" x14ac:dyDescent="0.35">
      <c r="A315" s="50"/>
      <c r="B315" s="61"/>
      <c r="C315" s="73"/>
      <c r="D315" s="43"/>
      <c r="E315" s="53"/>
      <c r="F315" s="53"/>
      <c r="G315" s="57"/>
      <c r="H315" s="91"/>
      <c r="I315" s="94"/>
      <c r="J315" s="46"/>
      <c r="K315" s="85"/>
      <c r="L315" s="88"/>
      <c r="M315" s="8"/>
    </row>
    <row r="316" spans="1:13" s="1" customFormat="1" x14ac:dyDescent="0.35">
      <c r="A316" s="50"/>
      <c r="B316" s="62"/>
      <c r="C316" s="73"/>
      <c r="D316" s="43"/>
      <c r="E316" s="54"/>
      <c r="F316" s="54"/>
      <c r="G316" s="58"/>
      <c r="H316" s="91"/>
      <c r="I316" s="94"/>
      <c r="J316" s="46"/>
      <c r="K316" s="85"/>
      <c r="L316" s="88"/>
      <c r="M316" s="8"/>
    </row>
    <row r="317" spans="1:13" s="1" customFormat="1" x14ac:dyDescent="0.35">
      <c r="A317" s="50"/>
      <c r="B317" s="62"/>
      <c r="C317" s="73"/>
      <c r="D317" s="43"/>
      <c r="E317" s="54"/>
      <c r="F317" s="54"/>
      <c r="G317" s="58"/>
      <c r="H317" s="91"/>
      <c r="I317" s="94"/>
      <c r="J317" s="46"/>
      <c r="K317" s="85"/>
      <c r="L317" s="88"/>
      <c r="M317" s="8"/>
    </row>
    <row r="318" spans="1:13" s="1" customFormat="1" x14ac:dyDescent="0.35">
      <c r="A318" s="50"/>
      <c r="B318" s="62"/>
      <c r="C318" s="73"/>
      <c r="D318" s="43"/>
      <c r="E318" s="54"/>
      <c r="F318" s="54"/>
      <c r="G318" s="58"/>
      <c r="H318" s="91"/>
      <c r="I318" s="94"/>
      <c r="J318" s="46"/>
      <c r="K318" s="85"/>
      <c r="L318" s="88"/>
      <c r="M318" s="8"/>
    </row>
    <row r="319" spans="1:13" s="1" customFormat="1" x14ac:dyDescent="0.35">
      <c r="A319" s="50"/>
      <c r="B319" s="62"/>
      <c r="C319" s="48" t="str">
        <f>IF(C306="Ostatní", "Specifikujte pozici/roli v textovém poli:", "")</f>
        <v/>
      </c>
      <c r="D319" s="43"/>
      <c r="E319" s="54"/>
      <c r="F319" s="54"/>
      <c r="G319" s="58"/>
      <c r="H319" s="91"/>
      <c r="I319" s="94"/>
      <c r="J319" s="46"/>
      <c r="K319" s="85"/>
      <c r="L319" s="88"/>
      <c r="M319" s="8"/>
    </row>
    <row r="320" spans="1:13" s="1" customFormat="1" x14ac:dyDescent="0.35">
      <c r="A320" s="50"/>
      <c r="B320" s="62"/>
      <c r="C320" s="48"/>
      <c r="D320" s="43"/>
      <c r="E320" s="54"/>
      <c r="F320" s="54"/>
      <c r="G320" s="58"/>
      <c r="H320" s="91"/>
      <c r="I320" s="94"/>
      <c r="J320" s="46"/>
      <c r="K320" s="85"/>
      <c r="L320" s="88"/>
      <c r="M320" s="8"/>
    </row>
    <row r="321" spans="1:13" s="1" customFormat="1" ht="15" thickBot="1" x14ac:dyDescent="0.4">
      <c r="A321" s="51"/>
      <c r="B321" s="63"/>
      <c r="C321" s="30" t="str">
        <f>IF(C306="Ostatní", "...", "")</f>
        <v/>
      </c>
      <c r="D321" s="41"/>
      <c r="E321" s="55"/>
      <c r="F321" s="55"/>
      <c r="G321" s="59"/>
      <c r="H321" s="92"/>
      <c r="I321" s="95"/>
      <c r="J321" s="47"/>
      <c r="K321" s="86"/>
      <c r="L321" s="89"/>
      <c r="M321" s="8"/>
    </row>
    <row r="322" spans="1:13" s="1" customFormat="1" x14ac:dyDescent="0.35">
      <c r="A322" s="50">
        <v>20</v>
      </c>
      <c r="B322" s="60"/>
      <c r="C322" s="72"/>
      <c r="D322" s="42"/>
      <c r="E322" s="52"/>
      <c r="F322" s="52"/>
      <c r="G322" s="56"/>
      <c r="H322" s="90"/>
      <c r="I322" s="93">
        <v>0</v>
      </c>
      <c r="J322" s="45">
        <v>1</v>
      </c>
      <c r="K322" s="84">
        <f>ROUNDDOWN(((I322*J322)+(I326*J326)+(I330*J330)+(I334*J334)),2)</f>
        <v>0</v>
      </c>
      <c r="L322" s="87">
        <f>IF('Pracovní pozice - detail'!B322:B337="A",K322*'Přehled výkonnostních skupin'!$L$4,IF('Pracovní pozice - detail'!B322:B337="B",K322*'Přehled výkonnostních skupin'!$L$5,IF('Pracovní pozice - detail'!B322:B337="C",K322*'Přehled výkonnostních skupin'!$L$6,IF('Pracovní pozice - detail'!B322:B337="AA",K322*'Přehled výkonnostních skupin'!$L$9,IF('Pracovní pozice - detail'!B322:B337="CC",K322*'Přehled výkonnostních skupin'!$L$10,0)))))</f>
        <v>0</v>
      </c>
      <c r="M322" s="8"/>
    </row>
    <row r="323" spans="1:13" s="1" customFormat="1" x14ac:dyDescent="0.35">
      <c r="A323" s="50"/>
      <c r="B323" s="61"/>
      <c r="C323" s="73"/>
      <c r="D323" s="43"/>
      <c r="E323" s="53"/>
      <c r="F323" s="53"/>
      <c r="G323" s="57"/>
      <c r="H323" s="91"/>
      <c r="I323" s="94"/>
      <c r="J323" s="46"/>
      <c r="K323" s="85"/>
      <c r="L323" s="88"/>
      <c r="M323" s="8"/>
    </row>
    <row r="324" spans="1:13" s="1" customFormat="1" x14ac:dyDescent="0.35">
      <c r="A324" s="50"/>
      <c r="B324" s="61"/>
      <c r="C324" s="73"/>
      <c r="D324" s="43"/>
      <c r="E324" s="53"/>
      <c r="F324" s="53"/>
      <c r="G324" s="57"/>
      <c r="H324" s="91"/>
      <c r="I324" s="94"/>
      <c r="J324" s="46"/>
      <c r="K324" s="85"/>
      <c r="L324" s="88"/>
      <c r="M324" s="8"/>
    </row>
    <row r="325" spans="1:13" s="1" customFormat="1" x14ac:dyDescent="0.35">
      <c r="A325" s="50"/>
      <c r="B325" s="61"/>
      <c r="C325" s="73"/>
      <c r="D325" s="43"/>
      <c r="E325" s="53"/>
      <c r="F325" s="53"/>
      <c r="G325" s="57"/>
      <c r="H325" s="91"/>
      <c r="I325" s="94"/>
      <c r="J325" s="46"/>
      <c r="K325" s="85"/>
      <c r="L325" s="88"/>
      <c r="M325" s="8"/>
    </row>
    <row r="326" spans="1:13" s="1" customFormat="1" x14ac:dyDescent="0.35">
      <c r="A326" s="50"/>
      <c r="B326" s="61"/>
      <c r="C326" s="73"/>
      <c r="D326" s="43"/>
      <c r="E326" s="53"/>
      <c r="F326" s="53"/>
      <c r="G326" s="57"/>
      <c r="H326" s="91"/>
      <c r="I326" s="94"/>
      <c r="J326" s="46"/>
      <c r="K326" s="85"/>
      <c r="L326" s="88"/>
      <c r="M326" s="8"/>
    </row>
    <row r="327" spans="1:13" s="1" customFormat="1" x14ac:dyDescent="0.35">
      <c r="A327" s="50"/>
      <c r="B327" s="61"/>
      <c r="C327" s="73"/>
      <c r="D327" s="43"/>
      <c r="E327" s="53"/>
      <c r="F327" s="53"/>
      <c r="G327" s="57"/>
      <c r="H327" s="91"/>
      <c r="I327" s="94"/>
      <c r="J327" s="46"/>
      <c r="K327" s="85"/>
      <c r="L327" s="88"/>
      <c r="M327" s="8"/>
    </row>
    <row r="328" spans="1:13" s="1" customFormat="1" x14ac:dyDescent="0.35">
      <c r="A328" s="50"/>
      <c r="B328" s="61"/>
      <c r="C328" s="73"/>
      <c r="D328" s="43"/>
      <c r="E328" s="53"/>
      <c r="F328" s="53"/>
      <c r="G328" s="57"/>
      <c r="H328" s="91"/>
      <c r="I328" s="94"/>
      <c r="J328" s="46"/>
      <c r="K328" s="85"/>
      <c r="L328" s="88"/>
      <c r="M328" s="8"/>
    </row>
    <row r="329" spans="1:13" s="1" customFormat="1" x14ac:dyDescent="0.35">
      <c r="A329" s="50"/>
      <c r="B329" s="61"/>
      <c r="C329" s="73"/>
      <c r="D329" s="43"/>
      <c r="E329" s="53"/>
      <c r="F329" s="53"/>
      <c r="G329" s="57"/>
      <c r="H329" s="91"/>
      <c r="I329" s="94"/>
      <c r="J329" s="46"/>
      <c r="K329" s="85"/>
      <c r="L329" s="88"/>
      <c r="M329" s="8"/>
    </row>
    <row r="330" spans="1:13" s="1" customFormat="1" x14ac:dyDescent="0.35">
      <c r="A330" s="50"/>
      <c r="B330" s="61"/>
      <c r="C330" s="73"/>
      <c r="D330" s="43"/>
      <c r="E330" s="53"/>
      <c r="F330" s="53"/>
      <c r="G330" s="57"/>
      <c r="H330" s="91"/>
      <c r="I330" s="94"/>
      <c r="J330" s="46"/>
      <c r="K330" s="85"/>
      <c r="L330" s="88"/>
      <c r="M330" s="8"/>
    </row>
    <row r="331" spans="1:13" s="1" customFormat="1" x14ac:dyDescent="0.35">
      <c r="A331" s="50"/>
      <c r="B331" s="61"/>
      <c r="C331" s="73"/>
      <c r="D331" s="43"/>
      <c r="E331" s="53"/>
      <c r="F331" s="53"/>
      <c r="G331" s="57"/>
      <c r="H331" s="91"/>
      <c r="I331" s="94"/>
      <c r="J331" s="46"/>
      <c r="K331" s="85"/>
      <c r="L331" s="88"/>
      <c r="M331" s="8"/>
    </row>
    <row r="332" spans="1:13" s="1" customFormat="1" x14ac:dyDescent="0.35">
      <c r="A332" s="50"/>
      <c r="B332" s="62"/>
      <c r="C332" s="73"/>
      <c r="D332" s="43"/>
      <c r="E332" s="54"/>
      <c r="F332" s="54"/>
      <c r="G332" s="58"/>
      <c r="H332" s="91"/>
      <c r="I332" s="94"/>
      <c r="J332" s="46"/>
      <c r="K332" s="85"/>
      <c r="L332" s="88"/>
      <c r="M332" s="8"/>
    </row>
    <row r="333" spans="1:13" s="1" customFormat="1" x14ac:dyDescent="0.35">
      <c r="A333" s="50"/>
      <c r="B333" s="62"/>
      <c r="C333" s="73"/>
      <c r="D333" s="43"/>
      <c r="E333" s="54"/>
      <c r="F333" s="54"/>
      <c r="G333" s="58"/>
      <c r="H333" s="91"/>
      <c r="I333" s="94"/>
      <c r="J333" s="46"/>
      <c r="K333" s="85"/>
      <c r="L333" s="88"/>
      <c r="M333" s="8"/>
    </row>
    <row r="334" spans="1:13" s="1" customFormat="1" x14ac:dyDescent="0.35">
      <c r="A334" s="50"/>
      <c r="B334" s="62"/>
      <c r="C334" s="73"/>
      <c r="D334" s="43"/>
      <c r="E334" s="54"/>
      <c r="F334" s="54"/>
      <c r="G334" s="58"/>
      <c r="H334" s="91"/>
      <c r="I334" s="94"/>
      <c r="J334" s="46"/>
      <c r="K334" s="85"/>
      <c r="L334" s="88"/>
      <c r="M334" s="8"/>
    </row>
    <row r="335" spans="1:13" s="1" customFormat="1" x14ac:dyDescent="0.35">
      <c r="A335" s="50"/>
      <c r="B335" s="62"/>
      <c r="C335" s="48" t="str">
        <f>IF(C322="Ostatní", "Specifikujte pozici/roli v textovém poli:", "")</f>
        <v/>
      </c>
      <c r="D335" s="43"/>
      <c r="E335" s="54"/>
      <c r="F335" s="54"/>
      <c r="G335" s="58"/>
      <c r="H335" s="91"/>
      <c r="I335" s="94"/>
      <c r="J335" s="46"/>
      <c r="K335" s="85"/>
      <c r="L335" s="88"/>
      <c r="M335" s="8"/>
    </row>
    <row r="336" spans="1:13" s="1" customFormat="1" x14ac:dyDescent="0.35">
      <c r="A336" s="50"/>
      <c r="B336" s="62"/>
      <c r="C336" s="48"/>
      <c r="D336" s="43"/>
      <c r="E336" s="54"/>
      <c r="F336" s="54"/>
      <c r="G336" s="58"/>
      <c r="H336" s="91"/>
      <c r="I336" s="94"/>
      <c r="J336" s="46"/>
      <c r="K336" s="85"/>
      <c r="L336" s="88"/>
      <c r="M336" s="8"/>
    </row>
    <row r="337" spans="1:13" s="1" customFormat="1" ht="15" thickBot="1" x14ac:dyDescent="0.4">
      <c r="A337" s="51"/>
      <c r="B337" s="63"/>
      <c r="C337" s="30" t="str">
        <f>IF(C322="Ostatní", "...", "")</f>
        <v/>
      </c>
      <c r="D337" s="41"/>
      <c r="E337" s="55"/>
      <c r="F337" s="55"/>
      <c r="G337" s="59"/>
      <c r="H337" s="92"/>
      <c r="I337" s="95"/>
      <c r="J337" s="47"/>
      <c r="K337" s="86"/>
      <c r="L337" s="89"/>
      <c r="M337" s="8"/>
    </row>
  </sheetData>
  <sheetProtection algorithmName="SHA-512" hashValue="HRzeJWDLkzpStCi7LPb0RpuUw/Uk0pOXq6JPym0HaKDijXy4En1lY2o0dbAgiGSsvVWzJ0/9MSAZywgYaVjpkQ==" saltValue="luNHqnnmNrf0OgY3vT0YAw==" spinCount="100000" sheet="1" objects="1" scenarios="1"/>
  <mergeCells count="258">
    <mergeCell ref="I210:I225"/>
    <mergeCell ref="J210:J225"/>
    <mergeCell ref="L322:L337"/>
    <mergeCell ref="K322:K337"/>
    <mergeCell ref="H322:H337"/>
    <mergeCell ref="I322:I337"/>
    <mergeCell ref="J322:J337"/>
    <mergeCell ref="L290:L305"/>
    <mergeCell ref="K290:K305"/>
    <mergeCell ref="H290:H305"/>
    <mergeCell ref="I290:I305"/>
    <mergeCell ref="J290:J305"/>
    <mergeCell ref="K242:K257"/>
    <mergeCell ref="L226:L241"/>
    <mergeCell ref="A322:A337"/>
    <mergeCell ref="B322:B337"/>
    <mergeCell ref="E322:E337"/>
    <mergeCell ref="F322:F337"/>
    <mergeCell ref="G322:G337"/>
    <mergeCell ref="C322:C334"/>
    <mergeCell ref="C335:C336"/>
    <mergeCell ref="L306:L321"/>
    <mergeCell ref="K306:K321"/>
    <mergeCell ref="H306:H321"/>
    <mergeCell ref="I306:I321"/>
    <mergeCell ref="J306:J321"/>
    <mergeCell ref="A306:A321"/>
    <mergeCell ref="B306:B321"/>
    <mergeCell ref="E306:E321"/>
    <mergeCell ref="F306:F321"/>
    <mergeCell ref="G306:G321"/>
    <mergeCell ref="C306:C318"/>
    <mergeCell ref="C319:C320"/>
    <mergeCell ref="A290:A305"/>
    <mergeCell ref="B290:B305"/>
    <mergeCell ref="E290:E305"/>
    <mergeCell ref="F290:F305"/>
    <mergeCell ref="G290:G305"/>
    <mergeCell ref="C290:C302"/>
    <mergeCell ref="C303:C304"/>
    <mergeCell ref="L274:L289"/>
    <mergeCell ref="H274:H289"/>
    <mergeCell ref="I274:I289"/>
    <mergeCell ref="J274:J289"/>
    <mergeCell ref="A274:A289"/>
    <mergeCell ref="B274:B289"/>
    <mergeCell ref="E274:E289"/>
    <mergeCell ref="F274:F289"/>
    <mergeCell ref="G274:G289"/>
    <mergeCell ref="K274:K289"/>
    <mergeCell ref="C274:C286"/>
    <mergeCell ref="C287:C288"/>
    <mergeCell ref="A258:A273"/>
    <mergeCell ref="B258:B273"/>
    <mergeCell ref="E258:E273"/>
    <mergeCell ref="F258:F273"/>
    <mergeCell ref="G258:G273"/>
    <mergeCell ref="H242:H257"/>
    <mergeCell ref="I242:I257"/>
    <mergeCell ref="J242:J257"/>
    <mergeCell ref="H258:H273"/>
    <mergeCell ref="I258:I273"/>
    <mergeCell ref="J258:J273"/>
    <mergeCell ref="C242:C254"/>
    <mergeCell ref="C255:C256"/>
    <mergeCell ref="C258:C270"/>
    <mergeCell ref="C271:C272"/>
    <mergeCell ref="A226:A241"/>
    <mergeCell ref="B226:B241"/>
    <mergeCell ref="E226:E241"/>
    <mergeCell ref="F226:F241"/>
    <mergeCell ref="G226:G241"/>
    <mergeCell ref="K226:K241"/>
    <mergeCell ref="H226:H241"/>
    <mergeCell ref="I226:I241"/>
    <mergeCell ref="J226:J241"/>
    <mergeCell ref="C226:C238"/>
    <mergeCell ref="C239:C240"/>
    <mergeCell ref="K50:K65"/>
    <mergeCell ref="L98:L113"/>
    <mergeCell ref="K98:K113"/>
    <mergeCell ref="L66:L81"/>
    <mergeCell ref="K66:K81"/>
    <mergeCell ref="G130:G145"/>
    <mergeCell ref="H66:H81"/>
    <mergeCell ref="I66:I81"/>
    <mergeCell ref="J66:J81"/>
    <mergeCell ref="H82:H97"/>
    <mergeCell ref="I82:I97"/>
    <mergeCell ref="J82:J97"/>
    <mergeCell ref="G114:G129"/>
    <mergeCell ref="H50:H65"/>
    <mergeCell ref="I50:I65"/>
    <mergeCell ref="J50:J65"/>
    <mergeCell ref="K130:K145"/>
    <mergeCell ref="L130:L145"/>
    <mergeCell ref="H114:H129"/>
    <mergeCell ref="H130:H145"/>
    <mergeCell ref="K82:K97"/>
    <mergeCell ref="H98:H113"/>
    <mergeCell ref="I98:I113"/>
    <mergeCell ref="J98:J113"/>
    <mergeCell ref="G146:G161"/>
    <mergeCell ref="H178:H193"/>
    <mergeCell ref="E194:E209"/>
    <mergeCell ref="F194:F209"/>
    <mergeCell ref="G194:G209"/>
    <mergeCell ref="E178:E193"/>
    <mergeCell ref="F178:F193"/>
    <mergeCell ref="G178:G193"/>
    <mergeCell ref="F162:F177"/>
    <mergeCell ref="G162:G177"/>
    <mergeCell ref="J162:J177"/>
    <mergeCell ref="E82:E97"/>
    <mergeCell ref="L242:L257"/>
    <mergeCell ref="K162:K177"/>
    <mergeCell ref="I178:I193"/>
    <mergeCell ref="J178:J193"/>
    <mergeCell ref="H194:H209"/>
    <mergeCell ref="I194:I209"/>
    <mergeCell ref="J194:J209"/>
    <mergeCell ref="H210:H225"/>
    <mergeCell ref="L162:L177"/>
    <mergeCell ref="L82:L97"/>
    <mergeCell ref="K194:K209"/>
    <mergeCell ref="L194:L209"/>
    <mergeCell ref="K210:K225"/>
    <mergeCell ref="L210:L225"/>
    <mergeCell ref="K114:K129"/>
    <mergeCell ref="L114:L129"/>
    <mergeCell ref="H146:H161"/>
    <mergeCell ref="H162:H177"/>
    <mergeCell ref="E114:E129"/>
    <mergeCell ref="F114:F129"/>
    <mergeCell ref="E146:E161"/>
    <mergeCell ref="F146:F161"/>
    <mergeCell ref="G210:G225"/>
    <mergeCell ref="A162:A177"/>
    <mergeCell ref="B162:B177"/>
    <mergeCell ref="E162:E177"/>
    <mergeCell ref="A3:L3"/>
    <mergeCell ref="A1:L1"/>
    <mergeCell ref="K258:K273"/>
    <mergeCell ref="L258:L273"/>
    <mergeCell ref="A242:A257"/>
    <mergeCell ref="B242:B257"/>
    <mergeCell ref="E242:E257"/>
    <mergeCell ref="F242:F257"/>
    <mergeCell ref="G242:G257"/>
    <mergeCell ref="A210:A225"/>
    <mergeCell ref="B210:B225"/>
    <mergeCell ref="A178:A193"/>
    <mergeCell ref="L50:L65"/>
    <mergeCell ref="K146:K161"/>
    <mergeCell ref="L146:L161"/>
    <mergeCell ref="K178:K193"/>
    <mergeCell ref="L178:L193"/>
    <mergeCell ref="I146:I161"/>
    <mergeCell ref="J146:J161"/>
    <mergeCell ref="I162:I177"/>
    <mergeCell ref="C210:C222"/>
    <mergeCell ref="C223:C224"/>
    <mergeCell ref="A194:A209"/>
    <mergeCell ref="E130:E145"/>
    <mergeCell ref="F130:F145"/>
    <mergeCell ref="C207:C208"/>
    <mergeCell ref="B194:B209"/>
    <mergeCell ref="B178:B193"/>
    <mergeCell ref="C178:C190"/>
    <mergeCell ref="C191:C192"/>
    <mergeCell ref="C194:C206"/>
    <mergeCell ref="E210:E225"/>
    <mergeCell ref="F210:F225"/>
    <mergeCell ref="A146:A161"/>
    <mergeCell ref="B146:B161"/>
    <mergeCell ref="C162:C174"/>
    <mergeCell ref="C175:C176"/>
    <mergeCell ref="C146:C158"/>
    <mergeCell ref="C159:C160"/>
    <mergeCell ref="I114:I129"/>
    <mergeCell ref="J114:J129"/>
    <mergeCell ref="I130:I145"/>
    <mergeCell ref="J130:J145"/>
    <mergeCell ref="B130:B145"/>
    <mergeCell ref="A130:A145"/>
    <mergeCell ref="E66:E81"/>
    <mergeCell ref="F66:F81"/>
    <mergeCell ref="G66:G81"/>
    <mergeCell ref="F98:F113"/>
    <mergeCell ref="G98:G113"/>
    <mergeCell ref="F82:F97"/>
    <mergeCell ref="G82:G97"/>
    <mergeCell ref="A50:A65"/>
    <mergeCell ref="B50:B65"/>
    <mergeCell ref="E50:E65"/>
    <mergeCell ref="C114:C126"/>
    <mergeCell ref="C127:C128"/>
    <mergeCell ref="C130:C142"/>
    <mergeCell ref="C143:C144"/>
    <mergeCell ref="C98:C110"/>
    <mergeCell ref="C111:C112"/>
    <mergeCell ref="C82:C94"/>
    <mergeCell ref="C95:C96"/>
    <mergeCell ref="A82:A97"/>
    <mergeCell ref="B82:B97"/>
    <mergeCell ref="A98:A113"/>
    <mergeCell ref="B98:B113"/>
    <mergeCell ref="E98:E113"/>
    <mergeCell ref="C50:C62"/>
    <mergeCell ref="C63:C64"/>
    <mergeCell ref="C66:C78"/>
    <mergeCell ref="C79:C80"/>
    <mergeCell ref="F50:F65"/>
    <mergeCell ref="G50:G65"/>
    <mergeCell ref="A66:A81"/>
    <mergeCell ref="B66:B81"/>
    <mergeCell ref="A114:A129"/>
    <mergeCell ref="B114:B129"/>
    <mergeCell ref="I15:L15"/>
    <mergeCell ref="I16:L16"/>
    <mergeCell ref="H15:H17"/>
    <mergeCell ref="A34:A49"/>
    <mergeCell ref="E34:E49"/>
    <mergeCell ref="F34:F49"/>
    <mergeCell ref="B34:B49"/>
    <mergeCell ref="K18:K33"/>
    <mergeCell ref="K34:K49"/>
    <mergeCell ref="L18:L33"/>
    <mergeCell ref="L34:L49"/>
    <mergeCell ref="G34:G49"/>
    <mergeCell ref="C34:C46"/>
    <mergeCell ref="H18:H33"/>
    <mergeCell ref="I18:I33"/>
    <mergeCell ref="J18:J33"/>
    <mergeCell ref="H34:H49"/>
    <mergeCell ref="I34:I49"/>
    <mergeCell ref="J34:J49"/>
    <mergeCell ref="C47:C48"/>
    <mergeCell ref="A5:C5"/>
    <mergeCell ref="A7:C7"/>
    <mergeCell ref="A18:A33"/>
    <mergeCell ref="E18:E33"/>
    <mergeCell ref="F18:F33"/>
    <mergeCell ref="G18:G33"/>
    <mergeCell ref="B18:B33"/>
    <mergeCell ref="A9:C9"/>
    <mergeCell ref="G16:G17"/>
    <mergeCell ref="A11:C11"/>
    <mergeCell ref="A15:G15"/>
    <mergeCell ref="A16:A17"/>
    <mergeCell ref="B16:B17"/>
    <mergeCell ref="C16:C17"/>
    <mergeCell ref="D16:D17"/>
    <mergeCell ref="E16:E17"/>
    <mergeCell ref="F16:F17"/>
    <mergeCell ref="C18:C30"/>
    <mergeCell ref="C31:C32"/>
    <mergeCell ref="A13:C13"/>
  </mergeCells>
  <conditionalFormatting sqref="C33">
    <cfRule type="notContainsBlanks" dxfId="19" priority="153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5">
    <dataValidation type="list" allowBlank="1" showInputMessage="1" showErrorMessage="1" sqref="B18 B258 B274 B290 B306 B34 B50 B66 B82 B98 B114 B130 B146 B162 B178 B194 B210 B226 B242 B322" xr:uid="{00000000-0002-0000-0000-000000000000}">
      <formula1>"A,B,C,AA,CC"</formula1>
    </dataValidation>
    <dataValidation type="list" allowBlank="1" showInputMessage="1" showErrorMessage="1" sqref="E18:E337" xr:uid="{00000000-0002-0000-0000-000001000000}">
      <formula1>"řídicí činnost,samostatná činnost,činnost na základě pokynů a pod dohledem"</formula1>
    </dataValidation>
    <dataValidation type="list" allowBlank="1" showInputMessage="1" showErrorMessage="1" sqref="F18:F337" xr:uid="{00000000-0002-0000-0000-000002000000}">
      <formula1>"úroveň projektu,úroveň pracovního balíčku,úroveň dílčí aktivity"</formula1>
    </dataValidation>
    <dataValidation type="decimal" allowBlank="1" showInputMessage="1" showErrorMessage="1" sqref="J18:J337" xr:uid="{00000000-0002-0000-0000-000003000000}">
      <formula1>0</formula1>
      <formula2>1</formula2>
    </dataValidation>
    <dataValidation type="textLength" operator="lessThan" allowBlank="1" showInputMessage="1" showErrorMessage="1" sqref="G18:G337" xr:uid="{00000000-0002-0000-0000-000004000000}">
      <formula1>300</formula1>
    </dataValidation>
  </dataValidations>
  <pageMargins left="0.70866141732283472" right="0.70866141732283472" top="0.78740157480314965" bottom="0.78740157480314965" header="0.31496062992125984" footer="0.31496062992125984"/>
  <pageSetup paperSize="8" scale="63" fitToHeight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IF(B18="A",'Pracovní pozice'!$A$4:$A$7,IF(B18="B",'Pracovní pozice'!$A$9:$A$16,IF(B18="C",'Pracovní pozice'!$A$18:$A$23,IF(B18="AA",'Pracovní pozice'!$A$25:$A$27,IF(B18="CC",'Pracovní pozice'!$A$29:$A$33, 'Pracovní pozice'!$A$35)))))</xm:f>
          </x14:formula1>
          <xm:sqref>C18 C306 C34 C50 C66 C82 C98 C114 C130 C146 C162 C178 C194 C210 C226 C242 C258 C274 C290 C322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zoomScale="90" zoomScaleNormal="90" workbookViewId="0">
      <selection activeCell="L6" sqref="L6"/>
    </sheetView>
  </sheetViews>
  <sheetFormatPr defaultColWidth="11.453125" defaultRowHeight="14.5" x14ac:dyDescent="0.35"/>
  <cols>
    <col min="1" max="10" width="11.453125" style="2"/>
    <col min="11" max="13" width="20.7265625" style="2" customWidth="1"/>
    <col min="14" max="16384" width="11.453125" style="2"/>
  </cols>
  <sheetData>
    <row r="1" spans="1:17" ht="18.5" x14ac:dyDescent="0.35">
      <c r="A1" s="99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6"/>
      <c r="O1" s="6"/>
      <c r="P1" s="6"/>
      <c r="Q1" s="6"/>
    </row>
    <row r="2" spans="1:17" ht="16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7" ht="31.5" thickBot="1" x14ac:dyDescent="0.4">
      <c r="A3" s="101" t="s">
        <v>35</v>
      </c>
      <c r="B3" s="102"/>
      <c r="C3" s="103" t="s">
        <v>39</v>
      </c>
      <c r="D3" s="104"/>
      <c r="E3" s="104"/>
      <c r="F3" s="104"/>
      <c r="G3" s="104"/>
      <c r="H3" s="104"/>
      <c r="I3" s="104"/>
      <c r="J3" s="105"/>
      <c r="K3" s="18" t="s">
        <v>46</v>
      </c>
      <c r="L3" s="19" t="s">
        <v>42</v>
      </c>
      <c r="M3" s="20" t="s">
        <v>45</v>
      </c>
      <c r="N3" s="4"/>
    </row>
    <row r="4" spans="1:17" ht="70" customHeight="1" thickBot="1" x14ac:dyDescent="0.4">
      <c r="A4" s="106" t="s">
        <v>0</v>
      </c>
      <c r="B4" s="107"/>
      <c r="C4" s="108" t="s">
        <v>30</v>
      </c>
      <c r="D4" s="109"/>
      <c r="E4" s="109"/>
      <c r="F4" s="109"/>
      <c r="G4" s="109"/>
      <c r="H4" s="109"/>
      <c r="I4" s="109"/>
      <c r="J4" s="110"/>
      <c r="K4" s="21">
        <f>SUMIF('Pracovní pozice - detail'!$B$18:$B$337,"A",'Pracovní pozice - detail'!$K$18:$K$337)</f>
        <v>0</v>
      </c>
      <c r="L4" s="22">
        <v>3727</v>
      </c>
      <c r="M4" s="23">
        <f>K4*L4</f>
        <v>0</v>
      </c>
      <c r="N4" s="9"/>
      <c r="O4" s="8"/>
    </row>
    <row r="5" spans="1:17" ht="70" customHeight="1" thickBot="1" x14ac:dyDescent="0.4">
      <c r="A5" s="106" t="s">
        <v>31</v>
      </c>
      <c r="B5" s="107"/>
      <c r="C5" s="108" t="s">
        <v>32</v>
      </c>
      <c r="D5" s="116"/>
      <c r="E5" s="116"/>
      <c r="F5" s="116"/>
      <c r="G5" s="116"/>
      <c r="H5" s="116"/>
      <c r="I5" s="116"/>
      <c r="J5" s="117"/>
      <c r="K5" s="21">
        <f>SUMIF('Pracovní pozice - detail'!$B$18:$B$337,"B",'Pracovní pozice - detail'!$K$18:$K$337)</f>
        <v>0</v>
      </c>
      <c r="L5" s="22">
        <v>2580</v>
      </c>
      <c r="M5" s="23">
        <f t="shared" ref="M5:M6" si="0">K5*L5</f>
        <v>0</v>
      </c>
      <c r="N5" s="9"/>
      <c r="O5" s="8"/>
    </row>
    <row r="6" spans="1:17" ht="70" customHeight="1" thickBot="1" x14ac:dyDescent="0.4">
      <c r="A6" s="106" t="s">
        <v>33</v>
      </c>
      <c r="B6" s="107"/>
      <c r="C6" s="108" t="s">
        <v>34</v>
      </c>
      <c r="D6" s="116"/>
      <c r="E6" s="116"/>
      <c r="F6" s="116"/>
      <c r="G6" s="116"/>
      <c r="H6" s="116"/>
      <c r="I6" s="116"/>
      <c r="J6" s="117"/>
      <c r="K6" s="21">
        <f>SUMIF('Pracovní pozice - detail'!$B$18:$B$337,"C",'Pracovní pozice - detail'!$K$18:$K$337)</f>
        <v>0</v>
      </c>
      <c r="L6" s="24">
        <v>1863</v>
      </c>
      <c r="M6" s="23">
        <f t="shared" si="0"/>
        <v>0</v>
      </c>
      <c r="N6" s="9"/>
      <c r="O6" s="8"/>
    </row>
    <row r="7" spans="1:17" ht="16" thickBot="1" x14ac:dyDescent="0.4">
      <c r="A7" s="25"/>
      <c r="B7" s="26"/>
      <c r="C7" s="27"/>
      <c r="D7" s="27"/>
      <c r="E7" s="27"/>
      <c r="F7" s="27"/>
      <c r="G7" s="27"/>
      <c r="H7" s="27"/>
      <c r="I7" s="27"/>
      <c r="J7" s="27"/>
      <c r="K7" s="28"/>
      <c r="L7" s="28"/>
      <c r="M7" s="28"/>
      <c r="N7" s="8"/>
      <c r="O7" s="8"/>
    </row>
    <row r="8" spans="1:17" ht="31.5" thickBot="1" x14ac:dyDescent="0.4">
      <c r="A8" s="101" t="s">
        <v>35</v>
      </c>
      <c r="B8" s="102"/>
      <c r="C8" s="103" t="s">
        <v>39</v>
      </c>
      <c r="D8" s="104"/>
      <c r="E8" s="104"/>
      <c r="F8" s="104"/>
      <c r="G8" s="104"/>
      <c r="H8" s="104"/>
      <c r="I8" s="104"/>
      <c r="J8" s="105"/>
      <c r="K8" s="18" t="s">
        <v>46</v>
      </c>
      <c r="L8" s="18" t="s">
        <v>42</v>
      </c>
      <c r="M8" s="20" t="s">
        <v>45</v>
      </c>
      <c r="N8" s="8"/>
      <c r="O8" s="8"/>
    </row>
    <row r="9" spans="1:17" ht="70" customHeight="1" thickBot="1" x14ac:dyDescent="0.4">
      <c r="A9" s="120" t="s">
        <v>36</v>
      </c>
      <c r="B9" s="121"/>
      <c r="C9" s="111" t="s">
        <v>53</v>
      </c>
      <c r="D9" s="112"/>
      <c r="E9" s="112"/>
      <c r="F9" s="112"/>
      <c r="G9" s="112"/>
      <c r="H9" s="112"/>
      <c r="I9" s="112"/>
      <c r="J9" s="113"/>
      <c r="K9" s="21">
        <f>SUMIF('Pracovní pozice - detail'!$B$18:$B$337,"AA",'Pracovní pozice - detail'!$K$18:$K$337)</f>
        <v>0</v>
      </c>
      <c r="L9" s="29">
        <v>6163</v>
      </c>
      <c r="M9" s="23">
        <f t="shared" ref="M9:M10" si="1">K9*L9</f>
        <v>0</v>
      </c>
      <c r="N9" s="9"/>
      <c r="O9" s="8"/>
    </row>
    <row r="10" spans="1:17" ht="70" customHeight="1" thickBot="1" x14ac:dyDescent="0.4">
      <c r="A10" s="106" t="s">
        <v>37</v>
      </c>
      <c r="B10" s="107"/>
      <c r="C10" s="111" t="s">
        <v>38</v>
      </c>
      <c r="D10" s="118"/>
      <c r="E10" s="118"/>
      <c r="F10" s="118"/>
      <c r="G10" s="118"/>
      <c r="H10" s="118"/>
      <c r="I10" s="118"/>
      <c r="J10" s="119"/>
      <c r="K10" s="21">
        <f>SUMIF('Pracovní pozice - detail'!$B$18:$B$337,"CC",'Pracovní pozice - detail'!$K$18:$K$337)</f>
        <v>0</v>
      </c>
      <c r="L10" s="29">
        <v>1147</v>
      </c>
      <c r="M10" s="23">
        <f t="shared" si="1"/>
        <v>0</v>
      </c>
      <c r="N10" s="9"/>
      <c r="O10" s="8"/>
    </row>
    <row r="11" spans="1:17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7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x14ac:dyDescent="0.35">
      <c r="A13" s="5"/>
      <c r="B13" s="1"/>
      <c r="C13" s="1"/>
      <c r="D13" s="1"/>
      <c r="E13" s="1"/>
      <c r="F13" s="1"/>
      <c r="G13" s="5"/>
      <c r="H13" s="5"/>
      <c r="I13" s="5"/>
      <c r="J13" s="5"/>
      <c r="K13" s="5"/>
      <c r="L13" s="5"/>
      <c r="M13" s="5"/>
    </row>
    <row r="14" spans="1:17" ht="42.75" customHeight="1" x14ac:dyDescent="0.35">
      <c r="A14" s="5"/>
      <c r="B14" s="1"/>
      <c r="C14" s="1"/>
      <c r="D14" s="1"/>
      <c r="E14" s="1"/>
      <c r="F14" s="1"/>
      <c r="G14" s="5"/>
      <c r="H14" s="5"/>
      <c r="I14" s="114" t="s">
        <v>44</v>
      </c>
      <c r="J14" s="114"/>
      <c r="K14" s="114"/>
      <c r="L14" s="115">
        <f>SUM(M4:M6,M9:M10)</f>
        <v>0</v>
      </c>
      <c r="M14" s="115"/>
    </row>
    <row r="15" spans="1:17" x14ac:dyDescent="0.35">
      <c r="A15" s="5"/>
      <c r="B15" s="5"/>
      <c r="C15" s="5"/>
      <c r="D15" s="5"/>
      <c r="E15" s="5"/>
      <c r="F15" s="5"/>
      <c r="G15" s="5"/>
      <c r="H15" s="5"/>
      <c r="I15" s="114"/>
      <c r="J15" s="114"/>
      <c r="K15" s="114"/>
      <c r="L15" s="115"/>
      <c r="M15" s="115"/>
    </row>
    <row r="16" spans="1:17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7"/>
      <c r="L19" s="5"/>
      <c r="M19" s="5"/>
    </row>
    <row r="20" spans="1:13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</sheetData>
  <sheetProtection algorithmName="SHA-512" hashValue="+AtD4ij3Qyxaeu5sxX0cUHse/rVMQGalEfgHLJTGtQ2LtiySN7Jzi7RCaUwl45Fvp+dWqF8RIghSWdHCOPbeHA==" saltValue="TfTfD9VCL1tAkR8Lyc7+eg==" spinCount="100000" sheet="1" objects="1" scenarios="1"/>
  <mergeCells count="17">
    <mergeCell ref="C9:J9"/>
    <mergeCell ref="I14:K15"/>
    <mergeCell ref="L14:M15"/>
    <mergeCell ref="A5:B5"/>
    <mergeCell ref="C5:J5"/>
    <mergeCell ref="A10:B10"/>
    <mergeCell ref="C10:J10"/>
    <mergeCell ref="A6:B6"/>
    <mergeCell ref="C6:J6"/>
    <mergeCell ref="A8:B8"/>
    <mergeCell ref="C8:J8"/>
    <mergeCell ref="A9:B9"/>
    <mergeCell ref="A1:M1"/>
    <mergeCell ref="A3:B3"/>
    <mergeCell ref="C3:J3"/>
    <mergeCell ref="A4:B4"/>
    <mergeCell ref="C4:J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35"/>
  <sheetViews>
    <sheetView zoomScale="90" zoomScaleNormal="90" workbookViewId="0">
      <selection activeCell="C23" sqref="C23"/>
    </sheetView>
  </sheetViews>
  <sheetFormatPr defaultColWidth="11.453125" defaultRowHeight="14.5" x14ac:dyDescent="0.35"/>
  <sheetData>
    <row r="4" spans="1:1" x14ac:dyDescent="0.35">
      <c r="A4" s="2" t="s">
        <v>7</v>
      </c>
    </row>
    <row r="5" spans="1:1" x14ac:dyDescent="0.35">
      <c r="A5" s="2" t="s">
        <v>6</v>
      </c>
    </row>
    <row r="6" spans="1:1" x14ac:dyDescent="0.35">
      <c r="A6" s="2" t="s">
        <v>8</v>
      </c>
    </row>
    <row r="7" spans="1:1" x14ac:dyDescent="0.35">
      <c r="A7" s="3" t="s">
        <v>5</v>
      </c>
    </row>
    <row r="8" spans="1:1" x14ac:dyDescent="0.35">
      <c r="A8" s="2"/>
    </row>
    <row r="9" spans="1:1" x14ac:dyDescent="0.35">
      <c r="A9" s="2" t="s">
        <v>9</v>
      </c>
    </row>
    <row r="10" spans="1:1" x14ac:dyDescent="0.35">
      <c r="A10" s="2" t="s">
        <v>10</v>
      </c>
    </row>
    <row r="11" spans="1:1" x14ac:dyDescent="0.35">
      <c r="A11" s="2" t="s">
        <v>11</v>
      </c>
    </row>
    <row r="12" spans="1:1" x14ac:dyDescent="0.35">
      <c r="A12" s="2" t="s">
        <v>12</v>
      </c>
    </row>
    <row r="13" spans="1:1" x14ac:dyDescent="0.35">
      <c r="A13" s="2" t="s">
        <v>24</v>
      </c>
    </row>
    <row r="14" spans="1:1" x14ac:dyDescent="0.35">
      <c r="A14" s="2" t="s">
        <v>28</v>
      </c>
    </row>
    <row r="15" spans="1:1" x14ac:dyDescent="0.35">
      <c r="A15" s="2" t="s">
        <v>13</v>
      </c>
    </row>
    <row r="16" spans="1:1" x14ac:dyDescent="0.35">
      <c r="A16" s="3" t="s">
        <v>5</v>
      </c>
    </row>
    <row r="17" spans="1:1" x14ac:dyDescent="0.35">
      <c r="A17" s="2"/>
    </row>
    <row r="18" spans="1:1" x14ac:dyDescent="0.35">
      <c r="A18" s="2" t="s">
        <v>14</v>
      </c>
    </row>
    <row r="19" spans="1:1" x14ac:dyDescent="0.35">
      <c r="A19" s="2" t="s">
        <v>15</v>
      </c>
    </row>
    <row r="20" spans="1:1" x14ac:dyDescent="0.35">
      <c r="A20" s="2" t="s">
        <v>16</v>
      </c>
    </row>
    <row r="21" spans="1:1" x14ac:dyDescent="0.35">
      <c r="A21" s="2" t="s">
        <v>17</v>
      </c>
    </row>
    <row r="22" spans="1:1" x14ac:dyDescent="0.35">
      <c r="A22" s="2" t="s">
        <v>18</v>
      </c>
    </row>
    <row r="23" spans="1:1" x14ac:dyDescent="0.35">
      <c r="A23" s="3" t="s">
        <v>5</v>
      </c>
    </row>
    <row r="24" spans="1:1" x14ac:dyDescent="0.35">
      <c r="A24" s="2"/>
    </row>
    <row r="25" spans="1:1" x14ac:dyDescent="0.35">
      <c r="A25" s="2" t="s">
        <v>19</v>
      </c>
    </row>
    <row r="26" spans="1:1" x14ac:dyDescent="0.35">
      <c r="A26" s="2" t="s">
        <v>20</v>
      </c>
    </row>
    <row r="27" spans="1:1" x14ac:dyDescent="0.35">
      <c r="A27" s="3" t="s">
        <v>5</v>
      </c>
    </row>
    <row r="28" spans="1:1" x14ac:dyDescent="0.35">
      <c r="A28" s="2"/>
    </row>
    <row r="29" spans="1:1" x14ac:dyDescent="0.35">
      <c r="A29" s="2" t="s">
        <v>21</v>
      </c>
    </row>
    <row r="30" spans="1:1" x14ac:dyDescent="0.35">
      <c r="A30" s="2" t="s">
        <v>27</v>
      </c>
    </row>
    <row r="31" spans="1:1" x14ac:dyDescent="0.35">
      <c r="A31" s="2" t="s">
        <v>22</v>
      </c>
    </row>
    <row r="32" spans="1:1" x14ac:dyDescent="0.35">
      <c r="A32" s="2" t="s">
        <v>23</v>
      </c>
    </row>
    <row r="33" spans="1:1" x14ac:dyDescent="0.35">
      <c r="A33" s="3" t="s">
        <v>5</v>
      </c>
    </row>
    <row r="34" spans="1:1" x14ac:dyDescent="0.35">
      <c r="A34" s="2"/>
    </row>
    <row r="35" spans="1:1" x14ac:dyDescent="0.35">
      <c r="A35" s="3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Pracovní pozice - detail</vt:lpstr>
      <vt:lpstr>Přehled výkonnostních skupin</vt:lpstr>
      <vt:lpstr>Pracovní pozice</vt:lpstr>
      <vt:lpstr>'Pracovní pozice - detail'!Oblast_tisku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Nosková Klára</cp:lastModifiedBy>
  <cp:lastPrinted>2022-10-13T11:35:22Z</cp:lastPrinted>
  <dcterms:created xsi:type="dcterms:W3CDTF">2022-07-06T11:41:57Z</dcterms:created>
  <dcterms:modified xsi:type="dcterms:W3CDTF">2023-09-01T09:45:40Z</dcterms:modified>
</cp:coreProperties>
</file>